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840" windowHeight="7815" activeTab="1"/>
  </bookViews>
  <sheets>
    <sheet name="組み合わせ" sheetId="1" r:id="rId1"/>
    <sheet name="GA" sheetId="3" r:id="rId2"/>
    <sheet name="GA詳細" sheetId="2" r:id="rId3"/>
  </sheets>
  <calcPr calcId="145621"/>
</workbook>
</file>

<file path=xl/calcChain.xml><?xml version="1.0" encoding="utf-8"?>
<calcChain xmlns="http://schemas.openxmlformats.org/spreadsheetml/2006/main">
  <c r="S15" i="3" l="1"/>
  <c r="N17" i="3" s="1"/>
  <c r="Q15" i="3"/>
  <c r="S14" i="3"/>
  <c r="Q14" i="3"/>
  <c r="P16" i="3" s="1"/>
  <c r="S13" i="3"/>
  <c r="K17" i="3" s="1"/>
  <c r="Q13" i="3"/>
  <c r="P13" i="3"/>
  <c r="N13" i="3"/>
  <c r="M15" i="3" s="1"/>
  <c r="S12" i="3"/>
  <c r="K16" i="3" s="1"/>
  <c r="Q12" i="3"/>
  <c r="P12" i="3"/>
  <c r="N12" i="3"/>
  <c r="AE12" i="3" s="1"/>
  <c r="S11" i="3"/>
  <c r="H17" i="3" s="1"/>
  <c r="Q11" i="3"/>
  <c r="P11" i="3"/>
  <c r="N11" i="3"/>
  <c r="J15" i="3" s="1"/>
  <c r="M11" i="3"/>
  <c r="H13" i="3" s="1"/>
  <c r="K11" i="3"/>
  <c r="S10" i="3"/>
  <c r="Q10" i="3"/>
  <c r="J16" i="3" s="1"/>
  <c r="P10" i="3"/>
  <c r="N10" i="3"/>
  <c r="M10" i="3"/>
  <c r="K10" i="3"/>
  <c r="J12" i="3" s="1"/>
  <c r="S9" i="3"/>
  <c r="E17" i="3" s="1"/>
  <c r="Q9" i="3"/>
  <c r="G17" i="3" s="1"/>
  <c r="P9" i="3"/>
  <c r="N9" i="3"/>
  <c r="G15" i="3" s="1"/>
  <c r="M9" i="3"/>
  <c r="E13" i="3" s="1"/>
  <c r="K9" i="3"/>
  <c r="G13" i="3" s="1"/>
  <c r="J9" i="3"/>
  <c r="E11" i="3" s="1"/>
  <c r="H9" i="3"/>
  <c r="G11" i="3" s="1"/>
  <c r="S8" i="3"/>
  <c r="Q8" i="3"/>
  <c r="G16" i="3" s="1"/>
  <c r="P8" i="3"/>
  <c r="N8" i="3"/>
  <c r="AE8" i="3" s="1"/>
  <c r="M8" i="3"/>
  <c r="E12" i="3" s="1"/>
  <c r="K8" i="3"/>
  <c r="J8" i="3"/>
  <c r="E10" i="3" s="1"/>
  <c r="H8" i="3"/>
  <c r="AC8" i="3" s="1"/>
  <c r="S7" i="3"/>
  <c r="B17" i="3" s="1"/>
  <c r="Q7" i="3"/>
  <c r="P7" i="3"/>
  <c r="N7" i="3"/>
  <c r="D15" i="3" s="1"/>
  <c r="M7" i="3"/>
  <c r="B13" i="3" s="1"/>
  <c r="K7" i="3"/>
  <c r="J7" i="3"/>
  <c r="B11" i="3" s="1"/>
  <c r="H7" i="3"/>
  <c r="D11" i="3" s="1"/>
  <c r="G7" i="3"/>
  <c r="E7" i="3"/>
  <c r="T7" i="3" s="1"/>
  <c r="S6" i="3"/>
  <c r="Q6" i="3"/>
  <c r="D16" i="3" s="1"/>
  <c r="AA16" i="3" s="1"/>
  <c r="P6" i="3"/>
  <c r="B14" i="3" s="1"/>
  <c r="N6" i="3"/>
  <c r="D14" i="3" s="1"/>
  <c r="M6" i="3"/>
  <c r="B12" i="3" s="1"/>
  <c r="K6" i="3"/>
  <c r="D12" i="3" s="1"/>
  <c r="J6" i="3"/>
  <c r="B10" i="3" s="1"/>
  <c r="H6" i="3"/>
  <c r="G6" i="3"/>
  <c r="B8" i="3" s="1"/>
  <c r="E6" i="3"/>
  <c r="S4" i="2"/>
  <c r="P4" i="2"/>
  <c r="L4" i="2"/>
  <c r="I4" i="2"/>
  <c r="A16" i="3"/>
  <c r="Q5" i="3" s="1"/>
  <c r="A14" i="3"/>
  <c r="N5" i="3" s="1"/>
  <c r="A12" i="3"/>
  <c r="A10" i="3"/>
  <c r="A8" i="3"/>
  <c r="E5" i="3" s="1"/>
  <c r="A6" i="3"/>
  <c r="B5" i="3" s="1"/>
  <c r="A1" i="3"/>
  <c r="H5" i="3"/>
  <c r="AC6" i="3"/>
  <c r="AA6" i="3"/>
  <c r="B15" i="3"/>
  <c r="AB8" i="3"/>
  <c r="D10" i="3"/>
  <c r="H16" i="3"/>
  <c r="AC10" i="3"/>
  <c r="J13" i="3"/>
  <c r="K5" i="3"/>
  <c r="G12" i="3"/>
  <c r="H12" i="3"/>
  <c r="M16" i="3"/>
  <c r="AD12" i="3"/>
  <c r="D13" i="3"/>
  <c r="M17" i="3"/>
  <c r="E14" i="3"/>
  <c r="H14" i="3"/>
  <c r="J14" i="3"/>
  <c r="K14" i="3"/>
  <c r="M14" i="3"/>
  <c r="AE14" i="3"/>
  <c r="E15" i="3"/>
  <c r="H15" i="3"/>
  <c r="K15" i="3"/>
  <c r="B16" i="3"/>
  <c r="E16" i="3"/>
  <c r="N16" i="3"/>
  <c r="AE16" i="3" s="1"/>
  <c r="AF16" i="3"/>
  <c r="D17" i="3"/>
  <c r="J17" i="3"/>
  <c r="P17" i="3"/>
  <c r="AB6" i="3" l="1"/>
  <c r="V6" i="3"/>
  <c r="AC14" i="3"/>
  <c r="D9" i="3"/>
  <c r="T8" i="3"/>
  <c r="G14" i="3"/>
  <c r="AB14" i="3" s="1"/>
  <c r="AF10" i="3"/>
  <c r="AF8" i="3"/>
  <c r="AE10" i="3"/>
  <c r="V15" i="3"/>
  <c r="AF14" i="3"/>
  <c r="T11" i="3"/>
  <c r="AB16" i="3"/>
  <c r="W16" i="3" s="1"/>
  <c r="V9" i="3"/>
  <c r="D8" i="3"/>
  <c r="V8" i="3" s="1"/>
  <c r="AF6" i="3"/>
  <c r="AD6" i="3"/>
  <c r="Y6" i="3" s="1"/>
  <c r="T6" i="3"/>
  <c r="V7" i="3"/>
  <c r="AB12" i="3"/>
  <c r="T17" i="3"/>
  <c r="T13" i="3"/>
  <c r="V11" i="3"/>
  <c r="B9" i="3"/>
  <c r="T9" i="3" s="1"/>
  <c r="T15" i="3"/>
  <c r="V17" i="3"/>
  <c r="AD14" i="3"/>
  <c r="V13" i="3"/>
  <c r="AD10" i="3"/>
  <c r="AD8" i="3"/>
  <c r="AA14" i="3"/>
  <c r="T14" i="3"/>
  <c r="T10" i="3"/>
  <c r="AA10" i="3"/>
  <c r="V12" i="3"/>
  <c r="AC12" i="3"/>
  <c r="T16" i="3"/>
  <c r="AC16" i="3"/>
  <c r="AD16" i="3"/>
  <c r="V16" i="3"/>
  <c r="T12" i="3"/>
  <c r="AF12" i="3"/>
  <c r="AE6" i="3"/>
  <c r="AA12" i="3"/>
  <c r="G10" i="3"/>
  <c r="AB10" i="3" s="1"/>
  <c r="I13" i="2"/>
  <c r="M13" i="2"/>
  <c r="P13" i="2"/>
  <c r="T13" i="2"/>
  <c r="Y16" i="3" l="1"/>
  <c r="W6" i="3"/>
  <c r="V14" i="3"/>
  <c r="AA8" i="3"/>
  <c r="V10" i="3"/>
  <c r="W14" i="3"/>
  <c r="Y14" i="3"/>
  <c r="Y12" i="3"/>
  <c r="W12" i="3"/>
  <c r="W10" i="3"/>
  <c r="Y10" i="3"/>
  <c r="Y8" i="3" l="1"/>
  <c r="W8" i="3"/>
</calcChain>
</file>

<file path=xl/sharedStrings.xml><?xml version="1.0" encoding="utf-8"?>
<sst xmlns="http://schemas.openxmlformats.org/spreadsheetml/2006/main" count="155" uniqueCount="43">
  <si>
    <t xml:space="preserve"> ※地区リーグ戦の前にピンクの欄を更新のこと</t>
    <rPh sb="2" eb="4">
      <t>チク</t>
    </rPh>
    <rPh sb="7" eb="8">
      <t>セン</t>
    </rPh>
    <rPh sb="9" eb="10">
      <t>マエ</t>
    </rPh>
    <rPh sb="15" eb="16">
      <t>ラン</t>
    </rPh>
    <rPh sb="17" eb="19">
      <t>コウシン</t>
    </rPh>
    <phoneticPr fontId="2"/>
  </si>
  <si>
    <t>ゴールドリーグ</t>
    <phoneticPr fontId="2"/>
  </si>
  <si>
    <t>Aブロック</t>
    <phoneticPr fontId="2"/>
  </si>
  <si>
    <t>Bブロック</t>
    <phoneticPr fontId="2"/>
  </si>
  <si>
    <t>1部リーグ</t>
    <rPh sb="1" eb="2">
      <t>ブ</t>
    </rPh>
    <phoneticPr fontId="2"/>
  </si>
  <si>
    <t>-</t>
    <phoneticPr fontId="1"/>
  </si>
  <si>
    <t>マツダ</t>
  </si>
  <si>
    <t>日本製鋼所</t>
  </si>
  <si>
    <t>2019年度</t>
    <rPh sb="4" eb="6">
      <t>ネンド</t>
    </rPh>
    <phoneticPr fontId="2"/>
  </si>
  <si>
    <t>-</t>
    <phoneticPr fontId="2"/>
  </si>
  <si>
    <t>-</t>
    <phoneticPr fontId="2"/>
  </si>
  <si>
    <t>S2</t>
    <phoneticPr fontId="2"/>
  </si>
  <si>
    <t>S1</t>
    <phoneticPr fontId="2"/>
  </si>
  <si>
    <t>-</t>
    <phoneticPr fontId="2"/>
  </si>
  <si>
    <t>D3</t>
    <phoneticPr fontId="2"/>
  </si>
  <si>
    <t>D2</t>
    <phoneticPr fontId="2"/>
  </si>
  <si>
    <t>D1</t>
    <phoneticPr fontId="2"/>
  </si>
  <si>
    <t>v.s</t>
    <phoneticPr fontId="2"/>
  </si>
  <si>
    <t>-</t>
    <phoneticPr fontId="2"/>
  </si>
  <si>
    <t>-</t>
    <phoneticPr fontId="2"/>
  </si>
  <si>
    <t>順位</t>
    <rPh sb="0" eb="2">
      <t>ジュンイ</t>
    </rPh>
    <phoneticPr fontId="2"/>
  </si>
  <si>
    <t>成績</t>
    <rPh sb="0" eb="2">
      <t>セイセキ</t>
    </rPh>
    <phoneticPr fontId="2"/>
  </si>
  <si>
    <t>成績（詳細）</t>
    <rPh sb="0" eb="2">
      <t>セイセキ</t>
    </rPh>
    <rPh sb="3" eb="5">
      <t>ショウサイ</t>
    </rPh>
    <phoneticPr fontId="2"/>
  </si>
  <si>
    <t>下段：ゲーム数</t>
    <rPh sb="0" eb="2">
      <t>ゲダン</t>
    </rPh>
    <rPh sb="6" eb="7">
      <t>スウ</t>
    </rPh>
    <phoneticPr fontId="2"/>
  </si>
  <si>
    <t>上段：ポイント数</t>
    <rPh sb="0" eb="2">
      <t>ジョウダン</t>
    </rPh>
    <rPh sb="7" eb="8">
      <t>スウ</t>
    </rPh>
    <phoneticPr fontId="2"/>
  </si>
  <si>
    <t>JICTF中国地区ゴールドリーグ結果</t>
    <rPh sb="5" eb="7">
      <t>チュウゴク</t>
    </rPh>
    <rPh sb="7" eb="9">
      <t>チク</t>
    </rPh>
    <rPh sb="16" eb="18">
      <t>ケッカ</t>
    </rPh>
    <phoneticPr fontId="2"/>
  </si>
  <si>
    <t>中国地区ゴールドリーグ結果詳細</t>
    <rPh sb="0" eb="2">
      <t>チュウゴク</t>
    </rPh>
    <rPh sb="2" eb="4">
      <t>チク</t>
    </rPh>
    <rPh sb="11" eb="13">
      <t>ケッカ</t>
    </rPh>
    <rPh sb="13" eb="15">
      <t>ショウサイ</t>
    </rPh>
    <phoneticPr fontId="2"/>
  </si>
  <si>
    <t>JICTF中国地区リーグ戦組み合わせ一覧</t>
    <rPh sb="5" eb="7">
      <t>チュウゴク</t>
    </rPh>
    <rPh sb="7" eb="9">
      <t>チク</t>
    </rPh>
    <rPh sb="12" eb="13">
      <t>セン</t>
    </rPh>
    <rPh sb="13" eb="14">
      <t>ク</t>
    </rPh>
    <rPh sb="15" eb="16">
      <t>ア</t>
    </rPh>
    <rPh sb="18" eb="20">
      <t>イチラン</t>
    </rPh>
    <phoneticPr fontId="1"/>
  </si>
  <si>
    <t>東広島運動公園</t>
    <rPh sb="0" eb="3">
      <t>ヒガシヒロシマ</t>
    </rPh>
    <rPh sb="3" eb="5">
      <t>ウンドウ</t>
    </rPh>
    <rPh sb="5" eb="7">
      <t>コウエン</t>
    </rPh>
    <phoneticPr fontId="2"/>
  </si>
  <si>
    <t>v.s</t>
  </si>
  <si>
    <t>寺北　康志</t>
  </si>
  <si>
    <t>-</t>
  </si>
  <si>
    <t>坪田　直己</t>
  </si>
  <si>
    <t>森田　圭一</t>
  </si>
  <si>
    <t>山田　満夫</t>
  </si>
  <si>
    <t>柳田　明義</t>
  </si>
  <si>
    <t>岩本 耕之介</t>
  </si>
  <si>
    <t>上村 陵志</t>
  </si>
  <si>
    <t>栗栖　圭梧</t>
  </si>
  <si>
    <t>今井 英二</t>
  </si>
  <si>
    <t>秋本　達矢</t>
  </si>
  <si>
    <t>鮎川 良二郎</t>
  </si>
  <si>
    <t>根冝　　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</si>
</sst>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</cellStyleXfs>
  <cellXfs count="98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4" borderId="2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4" fillId="4" borderId="6" xfId="0" applyFont="1" applyFill="1" applyBorder="1">
      <alignment vertical="center"/>
    </xf>
    <xf numFmtId="0" fontId="4" fillId="4" borderId="7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4" borderId="9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5" fillId="4" borderId="4" xfId="0" applyFont="1" applyFill="1" applyBorder="1">
      <alignment vertical="center"/>
    </xf>
    <xf numFmtId="0" fontId="5" fillId="4" borderId="5" xfId="0" applyFont="1" applyFill="1" applyBorder="1">
      <alignment vertical="center"/>
    </xf>
    <xf numFmtId="0" fontId="5" fillId="4" borderId="6" xfId="0" applyFont="1" applyFill="1" applyBorder="1">
      <alignment vertical="center"/>
    </xf>
    <xf numFmtId="0" fontId="5" fillId="4" borderId="7" xfId="0" applyFont="1" applyFill="1" applyBorder="1">
      <alignment vertical="center"/>
    </xf>
    <xf numFmtId="0" fontId="5" fillId="4" borderId="8" xfId="0" applyFont="1" applyFill="1" applyBorder="1">
      <alignment vertical="center"/>
    </xf>
    <xf numFmtId="0" fontId="5" fillId="4" borderId="9" xfId="0" applyFont="1" applyFill="1" applyBorder="1">
      <alignment vertical="center"/>
    </xf>
    <xf numFmtId="0" fontId="6" fillId="2" borderId="0" xfId="0" applyFont="1" applyFill="1">
      <alignment vertical="center"/>
    </xf>
    <xf numFmtId="0" fontId="0" fillId="4" borderId="4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6" borderId="10" xfId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/>
    </xf>
    <xf numFmtId="49" fontId="7" fillId="6" borderId="1" xfId="1" applyNumberFormat="1" applyFont="1" applyFill="1" applyBorder="1" applyAlignment="1">
      <alignment horizontal="center" vertical="center"/>
    </xf>
    <xf numFmtId="56" fontId="7" fillId="0" borderId="1" xfId="1" applyNumberFormat="1" applyFont="1" applyBorder="1" applyAlignment="1">
      <alignment horizontal="center" vertical="center"/>
    </xf>
    <xf numFmtId="0" fontId="7" fillId="6" borderId="1" xfId="1" applyFont="1" applyFill="1" applyBorder="1">
      <alignment vertical="center"/>
    </xf>
    <xf numFmtId="14" fontId="7" fillId="6" borderId="1" xfId="1" applyNumberFormat="1" applyFont="1" applyFill="1" applyBorder="1">
      <alignment vertical="center"/>
    </xf>
    <xf numFmtId="0" fontId="9" fillId="0" borderId="0" xfId="1" applyFont="1">
      <alignment vertical="center"/>
    </xf>
    <xf numFmtId="0" fontId="4" fillId="0" borderId="0" xfId="1">
      <alignment vertical="center"/>
    </xf>
    <xf numFmtId="0" fontId="4" fillId="0" borderId="0" xfId="1" applyAlignment="1">
      <alignment horizontal="center" vertical="center"/>
    </xf>
    <xf numFmtId="0" fontId="4" fillId="0" borderId="0" xfId="1" applyFill="1">
      <alignment vertical="center"/>
    </xf>
    <xf numFmtId="0" fontId="4" fillId="0" borderId="0" xfId="1" applyFill="1" applyAlignment="1">
      <alignment horizontal="center" vertical="center"/>
    </xf>
    <xf numFmtId="0" fontId="4" fillId="7" borderId="0" xfId="1" applyFill="1">
      <alignment vertical="center"/>
    </xf>
    <xf numFmtId="0" fontId="4" fillId="8" borderId="16" xfId="1" applyFill="1" applyBorder="1" applyAlignment="1">
      <alignment horizontal="center" vertical="center"/>
    </xf>
    <xf numFmtId="0" fontId="4" fillId="8" borderId="17" xfId="1" applyFill="1" applyBorder="1" applyAlignment="1">
      <alignment horizontal="center" vertical="center"/>
    </xf>
    <xf numFmtId="0" fontId="4" fillId="8" borderId="18" xfId="1" applyFill="1" applyBorder="1" applyAlignment="1">
      <alignment horizontal="center" vertical="center"/>
    </xf>
    <xf numFmtId="0" fontId="4" fillId="5" borderId="13" xfId="1" applyFill="1" applyBorder="1" applyAlignment="1">
      <alignment horizontal="center" vertical="center"/>
    </xf>
    <xf numFmtId="0" fontId="4" fillId="5" borderId="14" xfId="1" applyFill="1" applyBorder="1" applyAlignment="1">
      <alignment horizontal="center" vertical="center"/>
    </xf>
    <xf numFmtId="0" fontId="4" fillId="6" borderId="13" xfId="1" applyFill="1" applyBorder="1" applyAlignment="1">
      <alignment horizontal="center" vertical="center"/>
    </xf>
    <xf numFmtId="0" fontId="4" fillId="6" borderId="14" xfId="1" applyFill="1" applyBorder="1" applyAlignment="1">
      <alignment horizontal="center" vertical="center"/>
    </xf>
    <xf numFmtId="0" fontId="4" fillId="6" borderId="15" xfId="1" applyFill="1" applyBorder="1" applyAlignment="1">
      <alignment horizontal="center" vertical="center"/>
    </xf>
    <xf numFmtId="0" fontId="4" fillId="10" borderId="22" xfId="1" applyFill="1" applyBorder="1" applyAlignment="1">
      <alignment horizontal="center" vertical="center"/>
    </xf>
    <xf numFmtId="0" fontId="4" fillId="10" borderId="23" xfId="1" applyFill="1" applyBorder="1" applyAlignment="1">
      <alignment horizontal="center" vertical="center"/>
    </xf>
    <xf numFmtId="0" fontId="4" fillId="10" borderId="24" xfId="1" applyFill="1" applyBorder="1" applyAlignment="1">
      <alignment horizontal="center" vertical="center"/>
    </xf>
    <xf numFmtId="0" fontId="4" fillId="5" borderId="19" xfId="1" applyFill="1" applyBorder="1" applyAlignment="1">
      <alignment horizontal="center" vertical="center"/>
    </xf>
    <xf numFmtId="0" fontId="4" fillId="5" borderId="20" xfId="1" applyFill="1" applyBorder="1" applyAlignment="1">
      <alignment horizontal="center" vertical="center"/>
    </xf>
    <xf numFmtId="0" fontId="4" fillId="6" borderId="19" xfId="1" applyFill="1" applyBorder="1" applyAlignment="1">
      <alignment horizontal="center" vertical="center"/>
    </xf>
    <xf numFmtId="0" fontId="4" fillId="6" borderId="20" xfId="1" applyFill="1" applyBorder="1" applyAlignment="1">
      <alignment horizontal="center" vertical="center"/>
    </xf>
    <xf numFmtId="0" fontId="4" fillId="6" borderId="21" xfId="1" applyFill="1" applyBorder="1" applyAlignment="1">
      <alignment horizontal="center" vertical="center"/>
    </xf>
    <xf numFmtId="0" fontId="4" fillId="5" borderId="15" xfId="1" applyFill="1" applyBorder="1" applyAlignment="1">
      <alignment horizontal="center" vertical="center"/>
    </xf>
    <xf numFmtId="0" fontId="4" fillId="5" borderId="21" xfId="1" applyFill="1" applyBorder="1" applyAlignment="1">
      <alignment horizontal="center" vertical="center"/>
    </xf>
    <xf numFmtId="0" fontId="4" fillId="6" borderId="1" xfId="1" applyFill="1" applyBorder="1">
      <alignment vertical="center"/>
    </xf>
    <xf numFmtId="0" fontId="4" fillId="0" borderId="0" xfId="1" applyAlignment="1">
      <alignment horizontal="left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1" fillId="2" borderId="0" xfId="0" applyFont="1" applyFill="1">
      <alignment vertic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top" wrapText="1"/>
    </xf>
    <xf numFmtId="0" fontId="4" fillId="2" borderId="11" xfId="1" applyFont="1" applyFill="1" applyBorder="1" applyAlignment="1">
      <alignment horizontal="left" vertical="top" wrapText="1"/>
    </xf>
    <xf numFmtId="0" fontId="4" fillId="2" borderId="3" xfId="1" applyFont="1" applyFill="1" applyBorder="1" applyAlignment="1">
      <alignment horizontal="left" vertical="top" shrinkToFit="1"/>
    </xf>
    <xf numFmtId="0" fontId="4" fillId="2" borderId="11" xfId="1" applyFont="1" applyFill="1" applyBorder="1" applyAlignment="1">
      <alignment horizontal="left" vertical="top" shrinkToFit="1"/>
    </xf>
    <xf numFmtId="0" fontId="4" fillId="9" borderId="21" xfId="1" applyFill="1" applyBorder="1" applyAlignment="1">
      <alignment horizontal="center" vertical="center"/>
    </xf>
    <xf numFmtId="0" fontId="4" fillId="0" borderId="15" xfId="1" applyBorder="1" applyAlignment="1">
      <alignment horizontal="center" vertical="center"/>
    </xf>
    <xf numFmtId="0" fontId="4" fillId="9" borderId="20" xfId="1" applyFill="1" applyBorder="1" applyAlignment="1">
      <alignment horizontal="center" vertical="center"/>
    </xf>
    <xf numFmtId="0" fontId="4" fillId="0" borderId="14" xfId="1" applyBorder="1" applyAlignment="1">
      <alignment horizontal="center" vertical="center"/>
    </xf>
    <xf numFmtId="0" fontId="4" fillId="9" borderId="19" xfId="1" applyFill="1" applyBorder="1" applyAlignment="1">
      <alignment horizontal="center" vertical="center"/>
    </xf>
    <xf numFmtId="0" fontId="4" fillId="0" borderId="13" xfId="1" applyBorder="1" applyAlignment="1">
      <alignment horizontal="center" vertical="center"/>
    </xf>
    <xf numFmtId="0" fontId="4" fillId="6" borderId="1" xfId="1" applyFill="1" applyBorder="1" applyAlignment="1">
      <alignment horizontal="center" vertical="center"/>
    </xf>
    <xf numFmtId="0" fontId="4" fillId="10" borderId="20" xfId="1" applyFill="1" applyBorder="1" applyAlignment="1">
      <alignment horizontal="center" vertical="center"/>
    </xf>
    <xf numFmtId="0" fontId="4" fillId="10" borderId="19" xfId="1" applyFill="1" applyBorder="1" applyAlignment="1">
      <alignment horizontal="center" vertical="center"/>
    </xf>
    <xf numFmtId="0" fontId="4" fillId="0" borderId="1" xfId="1" applyBorder="1" applyAlignment="1">
      <alignment horizontal="center" vertical="center" shrinkToFit="1"/>
    </xf>
    <xf numFmtId="0" fontId="4" fillId="0" borderId="21" xfId="1" applyBorder="1" applyAlignment="1">
      <alignment horizontal="center" vertical="center" shrinkToFit="1"/>
    </xf>
    <xf numFmtId="0" fontId="4" fillId="0" borderId="20" xfId="1" applyBorder="1" applyAlignment="1">
      <alignment horizontal="center" vertical="center" shrinkToFit="1"/>
    </xf>
    <xf numFmtId="0" fontId="4" fillId="0" borderId="19" xfId="1" applyBorder="1" applyAlignment="1">
      <alignment horizontal="center" vertical="center" shrinkToFit="1"/>
    </xf>
    <xf numFmtId="49" fontId="7" fillId="6" borderId="3" xfId="1" applyNumberFormat="1" applyFont="1" applyFill="1" applyBorder="1" applyAlignment="1">
      <alignment horizontal="center" vertical="center"/>
    </xf>
    <xf numFmtId="49" fontId="7" fillId="6" borderId="11" xfId="1" applyNumberFormat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6" borderId="11" xfId="1" applyFont="1" applyFill="1" applyBorder="1" applyAlignment="1">
      <alignment horizontal="center" vertical="center"/>
    </xf>
    <xf numFmtId="0" fontId="8" fillId="6" borderId="12" xfId="1" applyFont="1" applyFill="1" applyBorder="1" applyAlignment="1">
      <alignment horizontal="center" vertical="center" shrinkToFit="1"/>
    </xf>
    <xf numFmtId="0" fontId="8" fillId="6" borderId="10" xfId="1" applyFont="1" applyFill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4" fillId="0" borderId="0" xfId="1">
      <alignment vertical="center"/>
    </xf>
    <xf numFmtId="0" fontId="7" fillId="0" borderId="1" xfId="1" applyFont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/>
    </xf>
    <xf numFmtId="0" fontId="7" fillId="6" borderId="10" xfId="1" applyFont="1" applyFill="1" applyBorder="1" applyAlignment="1">
      <alignment horizontal="center" vertical="center"/>
    </xf>
    <xf numFmtId="49" fontId="7" fillId="6" borderId="1" xfId="1" applyNumberFormat="1" applyFont="1" applyFill="1" applyBorder="1" applyAlignment="1">
      <alignment horizontal="center" vertical="center"/>
    </xf>
    <xf numFmtId="0" fontId="7" fillId="6" borderId="1" xfId="1" applyFont="1" applyFill="1" applyBorder="1">
      <alignment vertical="center"/>
    </xf>
    <xf numFmtId="14" fontId="7" fillId="6" borderId="1" xfId="1" applyNumberFormat="1" applyFont="1" applyFill="1" applyBorder="1">
      <alignment vertical="center"/>
    </xf>
    <xf numFmtId="0" fontId="8" fillId="7" borderId="1" xfId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2 2" xfId="2"/>
  </cellStyles>
  <dxfs count="30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" sqref="B1"/>
    </sheetView>
  </sheetViews>
  <sheetFormatPr defaultRowHeight="13.5"/>
  <cols>
    <col min="1" max="1" width="19.875" style="1" customWidth="1"/>
    <col min="2" max="2" width="22.875" style="1" customWidth="1"/>
    <col min="3" max="16384" width="9" style="1"/>
  </cols>
  <sheetData>
    <row r="1" spans="1:2" s="60" customFormat="1" ht="17.25">
      <c r="A1" s="60" t="s">
        <v>27</v>
      </c>
    </row>
    <row r="2" spans="1:2" ht="14.25" thickBot="1"/>
    <row r="3" spans="1:2" ht="14.25" thickBot="1">
      <c r="A3" s="2" t="s">
        <v>8</v>
      </c>
      <c r="B3" s="16" t="s">
        <v>0</v>
      </c>
    </row>
    <row r="5" spans="1:2">
      <c r="A5" s="61" t="s">
        <v>1</v>
      </c>
      <c r="B5" s="61"/>
    </row>
    <row r="6" spans="1:2" ht="14.25" thickBot="1">
      <c r="A6" s="3" t="s">
        <v>2</v>
      </c>
      <c r="B6" s="3" t="s">
        <v>3</v>
      </c>
    </row>
    <row r="7" spans="1:2">
      <c r="A7" s="17" t="s">
        <v>6</v>
      </c>
      <c r="B7" s="4"/>
    </row>
    <row r="8" spans="1:2">
      <c r="A8" s="18" t="s">
        <v>7</v>
      </c>
      <c r="B8" s="6"/>
    </row>
    <row r="9" spans="1:2">
      <c r="A9" s="5" t="s">
        <v>5</v>
      </c>
      <c r="B9" s="6"/>
    </row>
    <row r="10" spans="1:2">
      <c r="A10" s="5" t="s">
        <v>5</v>
      </c>
      <c r="B10" s="6"/>
    </row>
    <row r="11" spans="1:2">
      <c r="A11" s="5" t="s">
        <v>5</v>
      </c>
      <c r="B11" s="6"/>
    </row>
    <row r="12" spans="1:2" ht="14.25" thickBot="1">
      <c r="A12" s="7" t="s">
        <v>5</v>
      </c>
      <c r="B12" s="8"/>
    </row>
    <row r="14" spans="1:2" hidden="1">
      <c r="A14" s="62" t="s">
        <v>4</v>
      </c>
      <c r="B14" s="62"/>
    </row>
    <row r="15" spans="1:2" ht="14.25" hidden="1" thickBot="1">
      <c r="A15" s="9" t="s">
        <v>2</v>
      </c>
      <c r="B15" s="9" t="s">
        <v>3</v>
      </c>
    </row>
    <row r="16" spans="1:2" hidden="1">
      <c r="A16" s="10"/>
      <c r="B16" s="11"/>
    </row>
    <row r="17" spans="1:2" hidden="1">
      <c r="A17" s="12"/>
      <c r="B17" s="13"/>
    </row>
    <row r="18" spans="1:2" hidden="1">
      <c r="A18" s="12"/>
      <c r="B18" s="13"/>
    </row>
    <row r="19" spans="1:2" hidden="1">
      <c r="A19" s="12"/>
      <c r="B19" s="13"/>
    </row>
    <row r="20" spans="1:2" hidden="1">
      <c r="A20" s="12"/>
      <c r="B20" s="13"/>
    </row>
    <row r="21" spans="1:2" ht="14.25" hidden="1" thickBot="1">
      <c r="A21" s="14"/>
      <c r="B21" s="15"/>
    </row>
  </sheetData>
  <mergeCells count="2">
    <mergeCell ref="A5:B5"/>
    <mergeCell ref="A14:B1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9"/>
  <sheetViews>
    <sheetView tabSelected="1" workbookViewId="0">
      <selection activeCell="Z10" sqref="Z10:Z11"/>
    </sheetView>
  </sheetViews>
  <sheetFormatPr defaultRowHeight="13.5"/>
  <cols>
    <col min="1" max="1" width="15.625" style="32" customWidth="1"/>
    <col min="2" max="19" width="3.625" style="33" customWidth="1"/>
    <col min="20" max="25" width="3.625" style="32" customWidth="1"/>
    <col min="26" max="26" width="4.625" style="32" customWidth="1"/>
    <col min="27" max="32" width="4.625" style="32" hidden="1" customWidth="1"/>
    <col min="33" max="40" width="4.625" style="32" customWidth="1"/>
    <col min="41" max="16384" width="9" style="32"/>
  </cols>
  <sheetData>
    <row r="1" spans="1:32" s="57" customFormat="1" ht="17.25">
      <c r="A1" s="59" t="str">
        <f>組み合わせ!$A$3</f>
        <v>2019年度</v>
      </c>
      <c r="B1" s="59" t="s">
        <v>25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3" spans="1:32">
      <c r="B3" s="56" t="s">
        <v>24</v>
      </c>
    </row>
    <row r="4" spans="1:32">
      <c r="B4" s="56" t="s">
        <v>23</v>
      </c>
    </row>
    <row r="5" spans="1:32" ht="15" customHeight="1">
      <c r="A5" s="33"/>
      <c r="B5" s="76" t="str">
        <f>A6</f>
        <v>マツダ</v>
      </c>
      <c r="C5" s="76"/>
      <c r="D5" s="76"/>
      <c r="E5" s="76" t="str">
        <f>A8</f>
        <v>日本製鋼所</v>
      </c>
      <c r="F5" s="76"/>
      <c r="G5" s="76"/>
      <c r="H5" s="76" t="str">
        <f>A10</f>
        <v>-</v>
      </c>
      <c r="I5" s="76"/>
      <c r="J5" s="76"/>
      <c r="K5" s="77" t="str">
        <f>A12</f>
        <v>-</v>
      </c>
      <c r="L5" s="78"/>
      <c r="M5" s="79"/>
      <c r="N5" s="77" t="str">
        <f>A14</f>
        <v>-</v>
      </c>
      <c r="O5" s="78"/>
      <c r="P5" s="79"/>
      <c r="Q5" s="78" t="str">
        <f>A16</f>
        <v>-</v>
      </c>
      <c r="R5" s="78"/>
      <c r="S5" s="79"/>
      <c r="T5" s="74" t="s">
        <v>22</v>
      </c>
      <c r="U5" s="74"/>
      <c r="V5" s="75"/>
      <c r="W5" s="69" t="s">
        <v>21</v>
      </c>
      <c r="X5" s="69"/>
      <c r="Y5" s="71"/>
      <c r="Z5" s="55" t="s">
        <v>20</v>
      </c>
    </row>
    <row r="6" spans="1:32" ht="15" customHeight="1">
      <c r="A6" s="65" t="str">
        <f>組み合わせ!$A$7</f>
        <v>マツダ</v>
      </c>
      <c r="B6" s="54"/>
      <c r="C6" s="49"/>
      <c r="D6" s="48"/>
      <c r="E6" s="51">
        <f>GA詳細!$C$13</f>
        <v>4</v>
      </c>
      <c r="F6" s="51" t="s">
        <v>19</v>
      </c>
      <c r="G6" s="51">
        <f>GA詳細!$E$13</f>
        <v>1</v>
      </c>
      <c r="H6" s="52">
        <f>GA詳細!$J$13</f>
        <v>0</v>
      </c>
      <c r="I6" s="51" t="s">
        <v>19</v>
      </c>
      <c r="J6" s="50">
        <f>GA詳細!$L$13</f>
        <v>0</v>
      </c>
      <c r="K6" s="52">
        <f>GA詳細!$Q$13</f>
        <v>0</v>
      </c>
      <c r="L6" s="51" t="s">
        <v>19</v>
      </c>
      <c r="M6" s="50">
        <f>GA詳細!$S$13</f>
        <v>0</v>
      </c>
      <c r="N6" s="52">
        <f>GA詳細!$C$25</f>
        <v>0</v>
      </c>
      <c r="O6" s="51" t="s">
        <v>19</v>
      </c>
      <c r="P6" s="50">
        <f>GA詳細!$E$25</f>
        <v>0</v>
      </c>
      <c r="Q6" s="51">
        <f>GA詳細!$J$25</f>
        <v>0</v>
      </c>
      <c r="R6" s="51" t="s">
        <v>19</v>
      </c>
      <c r="S6" s="50">
        <f>GA詳細!$L$25</f>
        <v>0</v>
      </c>
      <c r="T6" s="47">
        <f t="shared" ref="T6:T17" si="0">B6+E6+H6+K6+N6+Q6</f>
        <v>4</v>
      </c>
      <c r="U6" s="46" t="s">
        <v>19</v>
      </c>
      <c r="V6" s="45">
        <f t="shared" ref="V6:V17" si="1">D6+G6+J6+M6+P6+S6</f>
        <v>1</v>
      </c>
      <c r="W6" s="67">
        <f>COUNTIF(AA6:AF6,1)</f>
        <v>1</v>
      </c>
      <c r="X6" s="69" t="s">
        <v>19</v>
      </c>
      <c r="Y6" s="71">
        <f>COUNTIF(AA6:AF6,0)</f>
        <v>0</v>
      </c>
      <c r="Z6" s="73">
        <v>1</v>
      </c>
      <c r="AA6" s="36" t="str">
        <f>IF(B6&gt;D6,1,IF(B6&lt;D6,0,""))</f>
        <v/>
      </c>
      <c r="AB6" s="36">
        <f>IF(E6&gt;G6,1,IF(E6&lt;G6,0,""))</f>
        <v>1</v>
      </c>
      <c r="AC6" s="36" t="str">
        <f>IF(H6&gt;J6,1,IF(H6&lt;J6,0,""))</f>
        <v/>
      </c>
      <c r="AD6" s="36" t="str">
        <f>IF(K6&gt;M6,1,IF(K6&lt;M6,0,""))</f>
        <v/>
      </c>
      <c r="AE6" s="36" t="str">
        <f>IF(N6&gt;P6,1,IF(N6&lt;P6,0,""))</f>
        <v/>
      </c>
      <c r="AF6" s="36" t="str">
        <f>IF(Q6&gt;S6,1,IF(Q6&lt;S6,0,""))</f>
        <v/>
      </c>
    </row>
    <row r="7" spans="1:32" ht="15" customHeight="1">
      <c r="A7" s="66"/>
      <c r="B7" s="53"/>
      <c r="C7" s="41"/>
      <c r="D7" s="40"/>
      <c r="E7" s="43">
        <f>GA詳細!$B$13</f>
        <v>38</v>
      </c>
      <c r="F7" s="43" t="s">
        <v>19</v>
      </c>
      <c r="G7" s="43">
        <f>GA詳細!$F$13</f>
        <v>22</v>
      </c>
      <c r="H7" s="44">
        <f>GA詳細!$I$13</f>
        <v>0</v>
      </c>
      <c r="I7" s="43" t="s">
        <v>19</v>
      </c>
      <c r="J7" s="42">
        <f>GA詳細!$M$13</f>
        <v>0</v>
      </c>
      <c r="K7" s="44">
        <f>GA詳細!$P$13</f>
        <v>0</v>
      </c>
      <c r="L7" s="43" t="s">
        <v>19</v>
      </c>
      <c r="M7" s="42">
        <f>GA詳細!$T$13</f>
        <v>0</v>
      </c>
      <c r="N7" s="44">
        <f>GA詳細!$B$25</f>
        <v>0</v>
      </c>
      <c r="O7" s="43" t="s">
        <v>19</v>
      </c>
      <c r="P7" s="42">
        <f>GA詳細!$F$25</f>
        <v>0</v>
      </c>
      <c r="Q7" s="43">
        <f>GA詳細!$I$25</f>
        <v>0</v>
      </c>
      <c r="R7" s="43" t="s">
        <v>19</v>
      </c>
      <c r="S7" s="42">
        <f>GA詳細!$M$25</f>
        <v>0</v>
      </c>
      <c r="T7" s="39">
        <f t="shared" si="0"/>
        <v>38</v>
      </c>
      <c r="U7" s="38" t="s">
        <v>19</v>
      </c>
      <c r="V7" s="37">
        <f t="shared" si="1"/>
        <v>22</v>
      </c>
      <c r="W7" s="68"/>
      <c r="X7" s="70"/>
      <c r="Y7" s="72"/>
      <c r="Z7" s="73"/>
      <c r="AA7" s="36"/>
      <c r="AB7" s="36"/>
      <c r="AC7" s="36"/>
      <c r="AD7" s="36"/>
      <c r="AE7" s="36"/>
      <c r="AF7" s="36"/>
    </row>
    <row r="8" spans="1:32" ht="15" customHeight="1">
      <c r="A8" s="65" t="str">
        <f>組み合わせ!$A$8</f>
        <v>日本製鋼所</v>
      </c>
      <c r="B8" s="52">
        <f>G6</f>
        <v>1</v>
      </c>
      <c r="C8" s="51" t="s">
        <v>19</v>
      </c>
      <c r="D8" s="50">
        <f>E6</f>
        <v>4</v>
      </c>
      <c r="E8" s="49"/>
      <c r="F8" s="49"/>
      <c r="G8" s="49"/>
      <c r="H8" s="52">
        <f>GA詳細!$Q$13</f>
        <v>0</v>
      </c>
      <c r="I8" s="51" t="s">
        <v>19</v>
      </c>
      <c r="J8" s="50">
        <f>GA詳細!$S$13</f>
        <v>0</v>
      </c>
      <c r="K8" s="52">
        <f>GA詳細!$C$37</f>
        <v>0</v>
      </c>
      <c r="L8" s="51" t="s">
        <v>19</v>
      </c>
      <c r="M8" s="50">
        <f>GA詳細!$E$37</f>
        <v>0</v>
      </c>
      <c r="N8" s="51">
        <f>GA詳細!$J$37</f>
        <v>0</v>
      </c>
      <c r="O8" s="51" t="s">
        <v>19</v>
      </c>
      <c r="P8" s="50">
        <f>GA詳細!$L$37</f>
        <v>0</v>
      </c>
      <c r="Q8" s="51">
        <f>GA詳細!$Q$37</f>
        <v>0</v>
      </c>
      <c r="R8" s="51" t="s">
        <v>19</v>
      </c>
      <c r="S8" s="50">
        <f>GA詳細!$S$37</f>
        <v>0</v>
      </c>
      <c r="T8" s="47">
        <f t="shared" si="0"/>
        <v>1</v>
      </c>
      <c r="U8" s="46" t="s">
        <v>19</v>
      </c>
      <c r="V8" s="45">
        <f t="shared" si="1"/>
        <v>4</v>
      </c>
      <c r="W8" s="67">
        <f>COUNTIF(AA8:AF8,1)</f>
        <v>0</v>
      </c>
      <c r="X8" s="69" t="s">
        <v>19</v>
      </c>
      <c r="Y8" s="71">
        <f>COUNTIF(AA8:AF8,0)</f>
        <v>1</v>
      </c>
      <c r="Z8" s="73">
        <v>2</v>
      </c>
      <c r="AA8" s="36">
        <f>IF(B8&gt;D8,1,IF(B8&lt;D8,0,""))</f>
        <v>0</v>
      </c>
      <c r="AB8" s="36" t="str">
        <f>IF(E8&gt;G8,1,IF(E8&lt;G8,0,""))</f>
        <v/>
      </c>
      <c r="AC8" s="36" t="str">
        <f>IF(H8&gt;J8,1,IF(H8&lt;J8,0,""))</f>
        <v/>
      </c>
      <c r="AD8" s="36" t="str">
        <f>IF(K8&gt;M8,1,IF(K8&lt;M8,0,""))</f>
        <v/>
      </c>
      <c r="AE8" s="36" t="str">
        <f>IF(N8&gt;P8,1,IF(N8&lt;P8,0,""))</f>
        <v/>
      </c>
      <c r="AF8" s="36" t="str">
        <f>IF(Q8&gt;S8,1,IF(Q8&lt;S8,0,""))</f>
        <v/>
      </c>
    </row>
    <row r="9" spans="1:32" ht="15" customHeight="1">
      <c r="A9" s="66"/>
      <c r="B9" s="44">
        <f>G7</f>
        <v>22</v>
      </c>
      <c r="C9" s="43" t="s">
        <v>19</v>
      </c>
      <c r="D9" s="42">
        <f>E7</f>
        <v>38</v>
      </c>
      <c r="E9" s="41"/>
      <c r="F9" s="41"/>
      <c r="G9" s="41"/>
      <c r="H9" s="44">
        <f>GA詳細!$P$13</f>
        <v>0</v>
      </c>
      <c r="I9" s="43" t="s">
        <v>19</v>
      </c>
      <c r="J9" s="42">
        <f>GA詳細!$T$13</f>
        <v>0</v>
      </c>
      <c r="K9" s="44">
        <f>GA詳細!$B$37</f>
        <v>0</v>
      </c>
      <c r="L9" s="43" t="s">
        <v>19</v>
      </c>
      <c r="M9" s="42">
        <f>GA詳細!$F$37</f>
        <v>0</v>
      </c>
      <c r="N9" s="43">
        <f>GA詳細!$I$37</f>
        <v>0</v>
      </c>
      <c r="O9" s="43" t="s">
        <v>19</v>
      </c>
      <c r="P9" s="42">
        <f>GA詳細!$M$37</f>
        <v>0</v>
      </c>
      <c r="Q9" s="43">
        <f>GA詳細!$P$37</f>
        <v>0</v>
      </c>
      <c r="R9" s="43" t="s">
        <v>19</v>
      </c>
      <c r="S9" s="42">
        <f>GA詳細!$T$37</f>
        <v>0</v>
      </c>
      <c r="T9" s="39">
        <f t="shared" si="0"/>
        <v>22</v>
      </c>
      <c r="U9" s="38" t="s">
        <v>19</v>
      </c>
      <c r="V9" s="37">
        <f t="shared" si="1"/>
        <v>38</v>
      </c>
      <c r="W9" s="68"/>
      <c r="X9" s="70"/>
      <c r="Y9" s="72"/>
      <c r="Z9" s="73"/>
      <c r="AA9" s="36"/>
      <c r="AB9" s="36"/>
      <c r="AC9" s="36"/>
      <c r="AD9" s="36"/>
      <c r="AE9" s="36"/>
      <c r="AF9" s="36"/>
    </row>
    <row r="10" spans="1:32" ht="15" customHeight="1">
      <c r="A10" s="65" t="str">
        <f>組み合わせ!$A$9</f>
        <v>-</v>
      </c>
      <c r="B10" s="52">
        <f>J6</f>
        <v>0</v>
      </c>
      <c r="C10" s="51" t="s">
        <v>19</v>
      </c>
      <c r="D10" s="50">
        <f>H6</f>
        <v>0</v>
      </c>
      <c r="E10" s="52">
        <f>J8</f>
        <v>0</v>
      </c>
      <c r="F10" s="51" t="s">
        <v>19</v>
      </c>
      <c r="G10" s="50">
        <f>H8</f>
        <v>0</v>
      </c>
      <c r="H10" s="54"/>
      <c r="I10" s="49"/>
      <c r="J10" s="48"/>
      <c r="K10" s="52">
        <f>GA詳細!$C$49</f>
        <v>0</v>
      </c>
      <c r="L10" s="51" t="s">
        <v>19</v>
      </c>
      <c r="M10" s="50">
        <f>GA詳細!$E$49</f>
        <v>0</v>
      </c>
      <c r="N10" s="52">
        <f>GA詳細!$J$49</f>
        <v>0</v>
      </c>
      <c r="O10" s="51" t="s">
        <v>19</v>
      </c>
      <c r="P10" s="50">
        <f>GA詳細!$L$49</f>
        <v>0</v>
      </c>
      <c r="Q10" s="51">
        <f>GA詳細!$Q$49</f>
        <v>0</v>
      </c>
      <c r="R10" s="51" t="s">
        <v>19</v>
      </c>
      <c r="S10" s="50">
        <f>GA詳細!$S$49</f>
        <v>0</v>
      </c>
      <c r="T10" s="47">
        <f t="shared" si="0"/>
        <v>0</v>
      </c>
      <c r="U10" s="46" t="s">
        <v>19</v>
      </c>
      <c r="V10" s="45">
        <f t="shared" si="1"/>
        <v>0</v>
      </c>
      <c r="W10" s="67">
        <f>COUNTIF(AA10:AF10,1)</f>
        <v>0</v>
      </c>
      <c r="X10" s="69" t="s">
        <v>19</v>
      </c>
      <c r="Y10" s="71">
        <f>COUNTIF(AA10:AF10,0)</f>
        <v>0</v>
      </c>
      <c r="Z10" s="73"/>
      <c r="AA10" s="36" t="str">
        <f>IF(B10&gt;D10,1,IF(B10&lt;D10,0,""))</f>
        <v/>
      </c>
      <c r="AB10" s="36" t="str">
        <f>IF(E10&gt;G10,1,IF(E10&lt;G10,0,""))</f>
        <v/>
      </c>
      <c r="AC10" s="36" t="str">
        <f>IF(H10&gt;J10,1,IF(H10&lt;J10,0,""))</f>
        <v/>
      </c>
      <c r="AD10" s="36" t="str">
        <f>IF(K10&gt;M10,1,IF(K10&lt;M10,0,""))</f>
        <v/>
      </c>
      <c r="AE10" s="36" t="str">
        <f>IF(N10&gt;P10,1,IF(N10&lt;P10,0,""))</f>
        <v/>
      </c>
      <c r="AF10" s="36" t="str">
        <f>IF(Q10&gt;S10,1,IF(Q10&lt;S10,0,""))</f>
        <v/>
      </c>
    </row>
    <row r="11" spans="1:32" ht="15" customHeight="1">
      <c r="A11" s="66"/>
      <c r="B11" s="44">
        <f>J7</f>
        <v>0</v>
      </c>
      <c r="C11" s="43" t="s">
        <v>19</v>
      </c>
      <c r="D11" s="42">
        <f>H7</f>
        <v>0</v>
      </c>
      <c r="E11" s="44">
        <f>J9</f>
        <v>0</v>
      </c>
      <c r="F11" s="43" t="s">
        <v>19</v>
      </c>
      <c r="G11" s="42">
        <f>H9</f>
        <v>0</v>
      </c>
      <c r="H11" s="53"/>
      <c r="I11" s="41"/>
      <c r="J11" s="40"/>
      <c r="K11" s="44">
        <f>GA詳細!$B$49</f>
        <v>0</v>
      </c>
      <c r="L11" s="43" t="s">
        <v>19</v>
      </c>
      <c r="M11" s="42">
        <f>GA詳細!$F$49</f>
        <v>0</v>
      </c>
      <c r="N11" s="44">
        <f>GA詳細!$I$49</f>
        <v>0</v>
      </c>
      <c r="O11" s="43" t="s">
        <v>19</v>
      </c>
      <c r="P11" s="42">
        <f>GA詳細!$M$49</f>
        <v>0</v>
      </c>
      <c r="Q11" s="43">
        <f>GA詳細!$P$49</f>
        <v>0</v>
      </c>
      <c r="R11" s="43" t="s">
        <v>19</v>
      </c>
      <c r="S11" s="42">
        <f>GA詳細!$T$49</f>
        <v>0</v>
      </c>
      <c r="T11" s="39">
        <f t="shared" si="0"/>
        <v>0</v>
      </c>
      <c r="U11" s="38" t="s">
        <v>19</v>
      </c>
      <c r="V11" s="37">
        <f t="shared" si="1"/>
        <v>0</v>
      </c>
      <c r="W11" s="68"/>
      <c r="X11" s="70"/>
      <c r="Y11" s="72"/>
      <c r="Z11" s="73"/>
      <c r="AA11" s="36"/>
      <c r="AB11" s="36"/>
      <c r="AC11" s="36"/>
      <c r="AD11" s="36"/>
      <c r="AE11" s="36"/>
      <c r="AF11" s="36"/>
    </row>
    <row r="12" spans="1:32" hidden="1">
      <c r="A12" s="63" t="str">
        <f>組み合わせ!$A$10</f>
        <v>-</v>
      </c>
      <c r="B12" s="52">
        <f>M6</f>
        <v>0</v>
      </c>
      <c r="C12" s="51" t="s">
        <v>19</v>
      </c>
      <c r="D12" s="50">
        <f>K6</f>
        <v>0</v>
      </c>
      <c r="E12" s="51">
        <f>M8</f>
        <v>0</v>
      </c>
      <c r="F12" s="51" t="s">
        <v>19</v>
      </c>
      <c r="G12" s="51">
        <f>K8</f>
        <v>0</v>
      </c>
      <c r="H12" s="52">
        <f>M10</f>
        <v>0</v>
      </c>
      <c r="I12" s="51" t="s">
        <v>19</v>
      </c>
      <c r="J12" s="50">
        <f>K10</f>
        <v>0</v>
      </c>
      <c r="K12" s="54"/>
      <c r="L12" s="49"/>
      <c r="M12" s="48"/>
      <c r="N12" s="52">
        <f>GA詳細!$C$61</f>
        <v>0</v>
      </c>
      <c r="O12" s="51" t="s">
        <v>19</v>
      </c>
      <c r="P12" s="50">
        <f>GA詳細!$E$61</f>
        <v>0</v>
      </c>
      <c r="Q12" s="51">
        <f>GA詳細!$J$61</f>
        <v>0</v>
      </c>
      <c r="R12" s="51" t="s">
        <v>19</v>
      </c>
      <c r="S12" s="50">
        <f>GA詳細!$L$61</f>
        <v>0</v>
      </c>
      <c r="T12" s="47">
        <f t="shared" si="0"/>
        <v>0</v>
      </c>
      <c r="U12" s="46" t="s">
        <v>19</v>
      </c>
      <c r="V12" s="45">
        <f t="shared" si="1"/>
        <v>0</v>
      </c>
      <c r="W12" s="67">
        <f>COUNTIF(AA12:AF12,1)</f>
        <v>0</v>
      </c>
      <c r="X12" s="69" t="s">
        <v>19</v>
      </c>
      <c r="Y12" s="71">
        <f>COUNTIF(AA12:AF12,0)</f>
        <v>0</v>
      </c>
      <c r="Z12" s="73"/>
      <c r="AA12" s="36" t="str">
        <f>IF(B12&gt;D12,1,IF(B12&lt;D12,0,""))</f>
        <v/>
      </c>
      <c r="AB12" s="36" t="str">
        <f>IF(E12&gt;G12,1,IF(E12&lt;G12,0,""))</f>
        <v/>
      </c>
      <c r="AC12" s="36" t="str">
        <f>IF(H12&gt;J12,1,IF(H12&lt;J12,0,""))</f>
        <v/>
      </c>
      <c r="AD12" s="36" t="str">
        <f>IF(K12&gt;M12,1,IF(K12&lt;M12,0,""))</f>
        <v/>
      </c>
      <c r="AE12" s="36" t="str">
        <f>IF(N12&gt;P12,1,IF(N12&lt;P12,0,""))</f>
        <v/>
      </c>
      <c r="AF12" s="36" t="str">
        <f>IF(Q12&gt;S12,1,IF(Q12&lt;S12,0,""))</f>
        <v/>
      </c>
    </row>
    <row r="13" spans="1:32" hidden="1">
      <c r="A13" s="64"/>
      <c r="B13" s="44">
        <f>M7</f>
        <v>0</v>
      </c>
      <c r="C13" s="43" t="s">
        <v>19</v>
      </c>
      <c r="D13" s="42">
        <f>K7</f>
        <v>0</v>
      </c>
      <c r="E13" s="43">
        <f>M9</f>
        <v>0</v>
      </c>
      <c r="F13" s="43" t="s">
        <v>19</v>
      </c>
      <c r="G13" s="43">
        <f>K9</f>
        <v>0</v>
      </c>
      <c r="H13" s="44">
        <f>M11</f>
        <v>0</v>
      </c>
      <c r="I13" s="43" t="s">
        <v>19</v>
      </c>
      <c r="J13" s="42">
        <f>K11</f>
        <v>0</v>
      </c>
      <c r="K13" s="53"/>
      <c r="L13" s="41"/>
      <c r="M13" s="40"/>
      <c r="N13" s="44">
        <f>GA詳細!$B$61</f>
        <v>0</v>
      </c>
      <c r="O13" s="43" t="s">
        <v>19</v>
      </c>
      <c r="P13" s="42">
        <f>GA詳細!$F$61</f>
        <v>0</v>
      </c>
      <c r="Q13" s="43">
        <f>GA詳細!$I$61</f>
        <v>0</v>
      </c>
      <c r="R13" s="43" t="s">
        <v>19</v>
      </c>
      <c r="S13" s="42">
        <f>GA詳細!$M$61</f>
        <v>0</v>
      </c>
      <c r="T13" s="39">
        <f t="shared" si="0"/>
        <v>0</v>
      </c>
      <c r="U13" s="38" t="s">
        <v>19</v>
      </c>
      <c r="V13" s="37">
        <f t="shared" si="1"/>
        <v>0</v>
      </c>
      <c r="W13" s="68"/>
      <c r="X13" s="70"/>
      <c r="Y13" s="72"/>
      <c r="Z13" s="73"/>
      <c r="AA13" s="36"/>
      <c r="AB13" s="36"/>
      <c r="AC13" s="36"/>
      <c r="AD13" s="36"/>
      <c r="AE13" s="36"/>
      <c r="AF13" s="36"/>
    </row>
    <row r="14" spans="1:32" hidden="1">
      <c r="A14" s="63" t="str">
        <f>組み合わせ!$A$11</f>
        <v>-</v>
      </c>
      <c r="B14" s="52">
        <f>P6</f>
        <v>0</v>
      </c>
      <c r="C14" s="51" t="s">
        <v>19</v>
      </c>
      <c r="D14" s="50">
        <f>N6</f>
        <v>0</v>
      </c>
      <c r="E14" s="51">
        <f>P8</f>
        <v>0</v>
      </c>
      <c r="F14" s="51" t="s">
        <v>19</v>
      </c>
      <c r="G14" s="51">
        <f>N8</f>
        <v>0</v>
      </c>
      <c r="H14" s="52">
        <f>P10</f>
        <v>0</v>
      </c>
      <c r="I14" s="51" t="s">
        <v>19</v>
      </c>
      <c r="J14" s="50">
        <f>N10</f>
        <v>0</v>
      </c>
      <c r="K14" s="52">
        <f>P12</f>
        <v>0</v>
      </c>
      <c r="L14" s="51" t="s">
        <v>19</v>
      </c>
      <c r="M14" s="50">
        <f>N12</f>
        <v>0</v>
      </c>
      <c r="N14" s="54"/>
      <c r="O14" s="49"/>
      <c r="P14" s="48"/>
      <c r="Q14" s="51">
        <f>GA詳細!$Q$61</f>
        <v>0</v>
      </c>
      <c r="R14" s="51" t="s">
        <v>19</v>
      </c>
      <c r="S14" s="50">
        <f>GA詳細!$S$61</f>
        <v>0</v>
      </c>
      <c r="T14" s="47">
        <f t="shared" si="0"/>
        <v>0</v>
      </c>
      <c r="U14" s="46" t="s">
        <v>19</v>
      </c>
      <c r="V14" s="45">
        <f t="shared" si="1"/>
        <v>0</v>
      </c>
      <c r="W14" s="67">
        <f>COUNTIF(AA14:AF14,1)</f>
        <v>0</v>
      </c>
      <c r="X14" s="69" t="s">
        <v>19</v>
      </c>
      <c r="Y14" s="71">
        <f>COUNTIF(AA14:AF14,0)</f>
        <v>0</v>
      </c>
      <c r="Z14" s="73"/>
      <c r="AA14" s="36" t="str">
        <f>IF(B14&gt;D14,1,IF(B14&lt;D14,0,""))</f>
        <v/>
      </c>
      <c r="AB14" s="36" t="str">
        <f>IF(E14&gt;G14,1,IF(E14&lt;G14,0,""))</f>
        <v/>
      </c>
      <c r="AC14" s="36" t="str">
        <f>IF(H14&gt;J14,1,IF(H14&lt;J14,0,""))</f>
        <v/>
      </c>
      <c r="AD14" s="36" t="str">
        <f>IF(K14&gt;M14,1,IF(K14&lt;M14,0,""))</f>
        <v/>
      </c>
      <c r="AE14" s="36" t="str">
        <f>IF(N14&gt;P14,1,IF(N14&lt;P14,0,""))</f>
        <v/>
      </c>
      <c r="AF14" s="36" t="str">
        <f>IF(Q14&gt;S14,1,IF(Q14&lt;S14,0,""))</f>
        <v/>
      </c>
    </row>
    <row r="15" spans="1:32" hidden="1">
      <c r="A15" s="64"/>
      <c r="B15" s="44">
        <f>P7</f>
        <v>0</v>
      </c>
      <c r="C15" s="43" t="s">
        <v>19</v>
      </c>
      <c r="D15" s="42">
        <f>N7</f>
        <v>0</v>
      </c>
      <c r="E15" s="43">
        <f>P9</f>
        <v>0</v>
      </c>
      <c r="F15" s="43" t="s">
        <v>19</v>
      </c>
      <c r="G15" s="43">
        <f>N9</f>
        <v>0</v>
      </c>
      <c r="H15" s="44">
        <f>P11</f>
        <v>0</v>
      </c>
      <c r="I15" s="43" t="s">
        <v>19</v>
      </c>
      <c r="J15" s="42">
        <f>N11</f>
        <v>0</v>
      </c>
      <c r="K15" s="44">
        <f>P13</f>
        <v>0</v>
      </c>
      <c r="L15" s="43" t="s">
        <v>19</v>
      </c>
      <c r="M15" s="42">
        <f>N13</f>
        <v>0</v>
      </c>
      <c r="N15" s="53"/>
      <c r="O15" s="41"/>
      <c r="P15" s="40"/>
      <c r="Q15" s="43">
        <f>GA詳細!$P$61</f>
        <v>0</v>
      </c>
      <c r="R15" s="43" t="s">
        <v>19</v>
      </c>
      <c r="S15" s="42">
        <f>GA詳細!$T$61</f>
        <v>0</v>
      </c>
      <c r="T15" s="39">
        <f t="shared" si="0"/>
        <v>0</v>
      </c>
      <c r="U15" s="38" t="s">
        <v>19</v>
      </c>
      <c r="V15" s="37">
        <f t="shared" si="1"/>
        <v>0</v>
      </c>
      <c r="W15" s="68"/>
      <c r="X15" s="70"/>
      <c r="Y15" s="72"/>
      <c r="Z15" s="73"/>
      <c r="AA15" s="36"/>
      <c r="AB15" s="36"/>
      <c r="AC15" s="36"/>
      <c r="AD15" s="36"/>
      <c r="AE15" s="36"/>
      <c r="AF15" s="36"/>
    </row>
    <row r="16" spans="1:32" hidden="1">
      <c r="A16" s="63" t="str">
        <f>組み合わせ!$A$12</f>
        <v>-</v>
      </c>
      <c r="B16" s="52">
        <f>S6</f>
        <v>0</v>
      </c>
      <c r="C16" s="51" t="s">
        <v>19</v>
      </c>
      <c r="D16" s="50">
        <f>Q6</f>
        <v>0</v>
      </c>
      <c r="E16" s="51">
        <f>S8</f>
        <v>0</v>
      </c>
      <c r="F16" s="51" t="s">
        <v>19</v>
      </c>
      <c r="G16" s="51">
        <f>Q8</f>
        <v>0</v>
      </c>
      <c r="H16" s="52">
        <f>S10</f>
        <v>0</v>
      </c>
      <c r="I16" s="51" t="s">
        <v>19</v>
      </c>
      <c r="J16" s="50">
        <f>Q10</f>
        <v>0</v>
      </c>
      <c r="K16" s="52">
        <f>S12</f>
        <v>0</v>
      </c>
      <c r="L16" s="51" t="s">
        <v>19</v>
      </c>
      <c r="M16" s="50">
        <f>Q12</f>
        <v>0</v>
      </c>
      <c r="N16" s="52">
        <f>S14</f>
        <v>0</v>
      </c>
      <c r="O16" s="51" t="s">
        <v>19</v>
      </c>
      <c r="P16" s="50">
        <f>Q14</f>
        <v>0</v>
      </c>
      <c r="Q16" s="49"/>
      <c r="R16" s="49"/>
      <c r="S16" s="48"/>
      <c r="T16" s="47">
        <f t="shared" si="0"/>
        <v>0</v>
      </c>
      <c r="U16" s="46" t="s">
        <v>19</v>
      </c>
      <c r="V16" s="45">
        <f t="shared" si="1"/>
        <v>0</v>
      </c>
      <c r="W16" s="67">
        <f>COUNTIF(AA16:AF16,1)</f>
        <v>0</v>
      </c>
      <c r="X16" s="69" t="s">
        <v>19</v>
      </c>
      <c r="Y16" s="71">
        <f>COUNTIF(AA16:AF16,0)</f>
        <v>0</v>
      </c>
      <c r="Z16" s="73"/>
      <c r="AA16" s="36" t="str">
        <f>IF(B16&gt;D16,1,IF(B16&lt;D16,0,""))</f>
        <v/>
      </c>
      <c r="AB16" s="36" t="str">
        <f>IF(E16&gt;G16,1,IF(E16&lt;G16,0,""))</f>
        <v/>
      </c>
      <c r="AC16" s="36" t="str">
        <f>IF(H16&gt;J16,1,IF(H16&lt;J16,0,""))</f>
        <v/>
      </c>
      <c r="AD16" s="36" t="str">
        <f>IF(K16&gt;M16,1,IF(K16&lt;M16,0,""))</f>
        <v/>
      </c>
      <c r="AE16" s="36" t="str">
        <f>IF(N16&gt;P16,1,IF(N16&lt;P16,0,""))</f>
        <v/>
      </c>
      <c r="AF16" s="36" t="str">
        <f>IF(Q16&gt;S16,1,IF(Q16&lt;S16,0,""))</f>
        <v/>
      </c>
    </row>
    <row r="17" spans="1:32" hidden="1">
      <c r="A17" s="64"/>
      <c r="B17" s="44">
        <f>S7</f>
        <v>0</v>
      </c>
      <c r="C17" s="43" t="s">
        <v>18</v>
      </c>
      <c r="D17" s="42">
        <f>Q7</f>
        <v>0</v>
      </c>
      <c r="E17" s="43">
        <f>S9</f>
        <v>0</v>
      </c>
      <c r="F17" s="43" t="s">
        <v>18</v>
      </c>
      <c r="G17" s="43">
        <f>Q9</f>
        <v>0</v>
      </c>
      <c r="H17" s="44">
        <f>S11</f>
        <v>0</v>
      </c>
      <c r="I17" s="43" t="s">
        <v>18</v>
      </c>
      <c r="J17" s="42">
        <f>Q11</f>
        <v>0</v>
      </c>
      <c r="K17" s="44">
        <f>S13</f>
        <v>0</v>
      </c>
      <c r="L17" s="43" t="s">
        <v>18</v>
      </c>
      <c r="M17" s="42">
        <f>Q13</f>
        <v>0</v>
      </c>
      <c r="N17" s="44">
        <f>S15</f>
        <v>0</v>
      </c>
      <c r="O17" s="43" t="s">
        <v>18</v>
      </c>
      <c r="P17" s="42">
        <f>Q15</f>
        <v>0</v>
      </c>
      <c r="Q17" s="41"/>
      <c r="R17" s="41"/>
      <c r="S17" s="40"/>
      <c r="T17" s="39">
        <f t="shared" si="0"/>
        <v>0</v>
      </c>
      <c r="U17" s="38" t="s">
        <v>18</v>
      </c>
      <c r="V17" s="37">
        <f t="shared" si="1"/>
        <v>0</v>
      </c>
      <c r="W17" s="68"/>
      <c r="X17" s="70"/>
      <c r="Y17" s="72"/>
      <c r="Z17" s="73"/>
      <c r="AA17" s="36"/>
      <c r="AB17" s="36"/>
      <c r="AC17" s="36"/>
      <c r="AD17" s="36"/>
      <c r="AE17" s="36"/>
      <c r="AF17" s="36"/>
    </row>
    <row r="18" spans="1:32">
      <c r="F18" s="35"/>
    </row>
    <row r="21" spans="1:32">
      <c r="B21" s="32"/>
      <c r="C21" s="32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</row>
    <row r="22" spans="1:32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</row>
    <row r="23" spans="1:32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</row>
    <row r="24" spans="1:32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</row>
    <row r="25" spans="1:32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</row>
    <row r="26" spans="1:32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</row>
    <row r="27" spans="1:32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</row>
    <row r="28" spans="1:32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</row>
    <row r="29" spans="1:32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</row>
  </sheetData>
  <mergeCells count="38">
    <mergeCell ref="Z6:Z7"/>
    <mergeCell ref="B5:D5"/>
    <mergeCell ref="E5:G5"/>
    <mergeCell ref="H5:J5"/>
    <mergeCell ref="K5:M5"/>
    <mergeCell ref="N5:P5"/>
    <mergeCell ref="Q5:S5"/>
    <mergeCell ref="T5:V5"/>
    <mergeCell ref="W5:Y5"/>
    <mergeCell ref="W6:W7"/>
    <mergeCell ref="X6:X7"/>
    <mergeCell ref="Y6:Y7"/>
    <mergeCell ref="W8:W9"/>
    <mergeCell ref="X8:X9"/>
    <mergeCell ref="Y8:Y9"/>
    <mergeCell ref="Z8:Z9"/>
    <mergeCell ref="W10:W11"/>
    <mergeCell ref="X10:X11"/>
    <mergeCell ref="Y10:Y11"/>
    <mergeCell ref="Z10:Z11"/>
    <mergeCell ref="W16:W17"/>
    <mergeCell ref="X16:X17"/>
    <mergeCell ref="Y16:Y17"/>
    <mergeCell ref="Z16:Z17"/>
    <mergeCell ref="W12:W13"/>
    <mergeCell ref="X12:X13"/>
    <mergeCell ref="Y12:Y13"/>
    <mergeCell ref="Z12:Z13"/>
    <mergeCell ref="W14:W15"/>
    <mergeCell ref="X14:X15"/>
    <mergeCell ref="Y14:Y15"/>
    <mergeCell ref="Z14:Z15"/>
    <mergeCell ref="A16:A17"/>
    <mergeCell ref="A6:A7"/>
    <mergeCell ref="A8:A9"/>
    <mergeCell ref="A10:A11"/>
    <mergeCell ref="A12:A13"/>
    <mergeCell ref="A14:A15"/>
  </mergeCells>
  <phoneticPr fontId="1"/>
  <conditionalFormatting sqref="E6:G7">
    <cfRule type="expression" dxfId="29" priority="30" stopIfTrue="1">
      <formula>AND($E$6=0,$G$6=0)</formula>
    </cfRule>
  </conditionalFormatting>
  <conditionalFormatting sqref="H6:J7">
    <cfRule type="expression" dxfId="28" priority="29" stopIfTrue="1">
      <formula>AND($H$6=0,$J$6=0)</formula>
    </cfRule>
  </conditionalFormatting>
  <conditionalFormatting sqref="K6:M7">
    <cfRule type="expression" dxfId="27" priority="28" stopIfTrue="1">
      <formula>AND($K$6=0,$M$6=0)</formula>
    </cfRule>
  </conditionalFormatting>
  <conditionalFormatting sqref="N6:P7">
    <cfRule type="expression" dxfId="26" priority="27" stopIfTrue="1">
      <formula>AND($N$6=0,$P$6=0)</formula>
    </cfRule>
  </conditionalFormatting>
  <conditionalFormatting sqref="Q6:S7">
    <cfRule type="expression" dxfId="25" priority="26" stopIfTrue="1">
      <formula>AND($Q$6=0,$S$6=0)</formula>
    </cfRule>
  </conditionalFormatting>
  <conditionalFormatting sqref="B8:D9">
    <cfRule type="expression" dxfId="24" priority="25" stopIfTrue="1">
      <formula>AND($B$8=0,$D$8=0)</formula>
    </cfRule>
  </conditionalFormatting>
  <conditionalFormatting sqref="H8:J9">
    <cfRule type="expression" dxfId="23" priority="24" stopIfTrue="1">
      <formula>AND($H$8=0,$J$8=0)</formula>
    </cfRule>
  </conditionalFormatting>
  <conditionalFormatting sqref="K8:M9">
    <cfRule type="expression" dxfId="22" priority="23" stopIfTrue="1">
      <formula>AND($K$8=0,$M$8=0)</formula>
    </cfRule>
  </conditionalFormatting>
  <conditionalFormatting sqref="N8:P9">
    <cfRule type="expression" dxfId="21" priority="22" stopIfTrue="1">
      <formula>AND($N$8=0,$P$8=0)</formula>
    </cfRule>
  </conditionalFormatting>
  <conditionalFormatting sqref="Q8:S9">
    <cfRule type="expression" dxfId="20" priority="21" stopIfTrue="1">
      <formula>AND($Q$8=0,$S$8=0)</formula>
    </cfRule>
  </conditionalFormatting>
  <conditionalFormatting sqref="B10:D11">
    <cfRule type="expression" dxfId="19" priority="20" stopIfTrue="1">
      <formula>AND($B$10=0,$D$10=0)</formula>
    </cfRule>
  </conditionalFormatting>
  <conditionalFormatting sqref="B12:D13">
    <cfRule type="expression" dxfId="18" priority="19" stopIfTrue="1">
      <formula>AND($B$12=0,$D$12=0)</formula>
    </cfRule>
  </conditionalFormatting>
  <conditionalFormatting sqref="B14:D15">
    <cfRule type="expression" dxfId="17" priority="18" stopIfTrue="1">
      <formula>AND($B$14=0,$D$14=0)</formula>
    </cfRule>
  </conditionalFormatting>
  <conditionalFormatting sqref="B16:D17">
    <cfRule type="expression" dxfId="16" priority="17" stopIfTrue="1">
      <formula>AND($B$16=0,$D$16=0)</formula>
    </cfRule>
  </conditionalFormatting>
  <conditionalFormatting sqref="E10:G11">
    <cfRule type="expression" dxfId="15" priority="16" stopIfTrue="1">
      <formula>AND($E$10=0,$G$10=0)</formula>
    </cfRule>
  </conditionalFormatting>
  <conditionalFormatting sqref="E12:G13">
    <cfRule type="expression" dxfId="14" priority="15" stopIfTrue="1">
      <formula>AND(XEV$12=0,$G$12=0)</formula>
    </cfRule>
  </conditionalFormatting>
  <conditionalFormatting sqref="E14:G15">
    <cfRule type="expression" dxfId="13" priority="14" stopIfTrue="1">
      <formula>AND($E$14=0,$G$14=0)</formula>
    </cfRule>
  </conditionalFormatting>
  <conditionalFormatting sqref="E16:G17">
    <cfRule type="expression" dxfId="12" priority="13" stopIfTrue="1">
      <formula>AND($E$16=0,$G$16=0)</formula>
    </cfRule>
  </conditionalFormatting>
  <conditionalFormatting sqref="H12:J13">
    <cfRule type="expression" dxfId="11" priority="12" stopIfTrue="1">
      <formula>AND($H$12=0,$J$12=0)</formula>
    </cfRule>
  </conditionalFormatting>
  <conditionalFormatting sqref="H14:J15">
    <cfRule type="expression" dxfId="10" priority="11" stopIfTrue="1">
      <formula>AND($H$14=0,$J$14=0)</formula>
    </cfRule>
  </conditionalFormatting>
  <conditionalFormatting sqref="H16:J17">
    <cfRule type="expression" dxfId="9" priority="10" stopIfTrue="1">
      <formula>AND($H$16=0,$J$16=0)</formula>
    </cfRule>
  </conditionalFormatting>
  <conditionalFormatting sqref="K10:M11">
    <cfRule type="expression" dxfId="8" priority="9" stopIfTrue="1">
      <formula>AND($K$10=0,$M$10=0)</formula>
    </cfRule>
  </conditionalFormatting>
  <conditionalFormatting sqref="K14:M15">
    <cfRule type="expression" dxfId="7" priority="8" stopIfTrue="1">
      <formula>AND($K$14=0,$M$14=0)</formula>
    </cfRule>
  </conditionalFormatting>
  <conditionalFormatting sqref="K16:M17">
    <cfRule type="expression" dxfId="6" priority="7" stopIfTrue="1">
      <formula>AND($K$16=0,$M$16=0)</formula>
    </cfRule>
  </conditionalFormatting>
  <conditionalFormatting sqref="N10:P11">
    <cfRule type="expression" dxfId="5" priority="6" stopIfTrue="1">
      <formula>AND($N$10=0,$P$10=0)</formula>
    </cfRule>
  </conditionalFormatting>
  <conditionalFormatting sqref="N12:P13">
    <cfRule type="expression" dxfId="4" priority="5" stopIfTrue="1">
      <formula>AND($N$12=0,$P$12=0)</formula>
    </cfRule>
  </conditionalFormatting>
  <conditionalFormatting sqref="N16:P17">
    <cfRule type="expression" dxfId="3" priority="4" stopIfTrue="1">
      <formula>AND($N$16=0,$P$16=0)</formula>
    </cfRule>
  </conditionalFormatting>
  <conditionalFormatting sqref="Q10:S11">
    <cfRule type="expression" dxfId="2" priority="3" stopIfTrue="1">
      <formula>AND($Q$10=0,$S$10=0)</formula>
    </cfRule>
  </conditionalFormatting>
  <conditionalFormatting sqref="Q12:S13">
    <cfRule type="expression" dxfId="1" priority="2" stopIfTrue="1">
      <formula>AND($Q$12=0,$S$12=0)</formula>
    </cfRule>
  </conditionalFormatting>
  <conditionalFormatting sqref="Q14:S15">
    <cfRule type="expression" dxfId="0" priority="1" stopIfTrue="1">
      <formula>AND($Q$14=0,$S$14=0)</formula>
    </cfRule>
  </conditionalFormatting>
  <pageMargins left="0.7" right="0.7" top="0.75" bottom="0.75" header="0.3" footer="0.3"/>
  <pageSetup paperSize="9" scale="9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zoomScale="80" zoomScaleNormal="80" workbookViewId="0">
      <selection activeCell="D7" sqref="D7:D8"/>
    </sheetView>
  </sheetViews>
  <sheetFormatPr defaultColWidth="6.25" defaultRowHeight="11.25"/>
  <cols>
    <col min="1" max="1" width="3" style="19" customWidth="1"/>
    <col min="2" max="2" width="9.25" style="19" customWidth="1"/>
    <col min="3" max="3" width="2.125" style="20" customWidth="1"/>
    <col min="4" max="4" width="3.25" style="20" customWidth="1"/>
    <col min="5" max="5" width="2.125" style="20" customWidth="1"/>
    <col min="6" max="6" width="9.5" style="19" customWidth="1"/>
    <col min="7" max="8" width="3" style="19" customWidth="1"/>
    <col min="9" max="9" width="9.25" style="19" customWidth="1"/>
    <col min="10" max="10" width="2.125" style="20" customWidth="1"/>
    <col min="11" max="11" width="3.375" style="20" customWidth="1"/>
    <col min="12" max="12" width="2.125" style="20" customWidth="1"/>
    <col min="13" max="13" width="9.5" style="19" customWidth="1"/>
    <col min="14" max="15" width="3" style="19" customWidth="1"/>
    <col min="16" max="16" width="9.25" style="19" customWidth="1"/>
    <col min="17" max="17" width="2.125" style="20" customWidth="1"/>
    <col min="18" max="18" width="3.375" style="20" customWidth="1"/>
    <col min="19" max="19" width="2.125" style="20" customWidth="1"/>
    <col min="20" max="20" width="9.5" style="19" customWidth="1"/>
    <col min="21" max="21" width="4.125" style="19" customWidth="1"/>
    <col min="22" max="16384" width="6.25" style="19"/>
  </cols>
  <sheetData>
    <row r="1" spans="1:20" ht="14.25">
      <c r="A1" s="31" t="s">
        <v>26</v>
      </c>
    </row>
    <row r="2" spans="1:20" ht="10.5" customHeight="1">
      <c r="A2" s="31"/>
    </row>
    <row r="3" spans="1:20" ht="13.5">
      <c r="B3" s="96">
        <v>43730</v>
      </c>
      <c r="C3" s="88"/>
      <c r="D3" s="88"/>
      <c r="E3" s="88"/>
      <c r="F3" s="95" t="s">
        <v>28</v>
      </c>
      <c r="I3" s="30"/>
      <c r="M3" s="29"/>
      <c r="P3" s="30"/>
      <c r="T3" s="29"/>
    </row>
    <row r="4" spans="1:20" ht="26.25" customHeight="1">
      <c r="A4" s="28"/>
      <c r="B4" s="84" t="s">
        <v>6</v>
      </c>
      <c r="C4" s="85"/>
      <c r="D4" s="89" t="s">
        <v>29</v>
      </c>
      <c r="E4" s="84" t="s">
        <v>7</v>
      </c>
      <c r="F4" s="85"/>
      <c r="H4" s="24"/>
      <c r="I4" s="84" t="str">
        <f>組み合わせ!$A$7</f>
        <v>マツダ</v>
      </c>
      <c r="J4" s="85"/>
      <c r="K4" s="24" t="s">
        <v>17</v>
      </c>
      <c r="L4" s="84" t="str">
        <f>組み合わせ!$A$9</f>
        <v>-</v>
      </c>
      <c r="M4" s="85"/>
      <c r="O4" s="24"/>
      <c r="P4" s="84" t="str">
        <f>組み合わせ!$A$8</f>
        <v>日本製鋼所</v>
      </c>
      <c r="Q4" s="85"/>
      <c r="R4" s="24" t="s">
        <v>17</v>
      </c>
      <c r="S4" s="84" t="str">
        <f>組み合わせ!$A$9</f>
        <v>-</v>
      </c>
      <c r="T4" s="85"/>
    </row>
    <row r="5" spans="1:20">
      <c r="A5" s="86" t="s">
        <v>16</v>
      </c>
      <c r="B5" s="93" t="s">
        <v>30</v>
      </c>
      <c r="C5" s="82">
        <v>5</v>
      </c>
      <c r="D5" s="80" t="s">
        <v>31</v>
      </c>
      <c r="E5" s="82">
        <v>8</v>
      </c>
      <c r="F5" s="93" t="s">
        <v>32</v>
      </c>
      <c r="H5" s="86" t="s">
        <v>16</v>
      </c>
      <c r="I5" s="25"/>
      <c r="J5" s="82"/>
      <c r="K5" s="80" t="s">
        <v>13</v>
      </c>
      <c r="L5" s="82"/>
      <c r="M5" s="25"/>
      <c r="O5" s="86" t="s">
        <v>16</v>
      </c>
      <c r="P5" s="25"/>
      <c r="Q5" s="82"/>
      <c r="R5" s="80" t="s">
        <v>13</v>
      </c>
      <c r="S5" s="82"/>
      <c r="T5" s="25"/>
    </row>
    <row r="6" spans="1:20">
      <c r="A6" s="87"/>
      <c r="B6" s="93" t="s">
        <v>33</v>
      </c>
      <c r="C6" s="83"/>
      <c r="D6" s="81"/>
      <c r="E6" s="83"/>
      <c r="F6" s="93" t="s">
        <v>34</v>
      </c>
      <c r="H6" s="87"/>
      <c r="I6" s="25"/>
      <c r="J6" s="83"/>
      <c r="K6" s="81"/>
      <c r="L6" s="83"/>
      <c r="M6" s="25"/>
      <c r="O6" s="87"/>
      <c r="P6" s="25"/>
      <c r="Q6" s="83"/>
      <c r="R6" s="81"/>
      <c r="S6" s="83"/>
      <c r="T6" s="25"/>
    </row>
    <row r="7" spans="1:20">
      <c r="A7" s="86" t="s">
        <v>15</v>
      </c>
      <c r="B7" s="93" t="s">
        <v>35</v>
      </c>
      <c r="C7" s="82">
        <v>8</v>
      </c>
      <c r="D7" s="80" t="s">
        <v>31</v>
      </c>
      <c r="E7" s="82">
        <v>5</v>
      </c>
      <c r="F7" s="93" t="s">
        <v>36</v>
      </c>
      <c r="H7" s="86" t="s">
        <v>15</v>
      </c>
      <c r="I7" s="25"/>
      <c r="J7" s="82"/>
      <c r="K7" s="80" t="s">
        <v>13</v>
      </c>
      <c r="L7" s="82"/>
      <c r="M7" s="25"/>
      <c r="O7" s="86" t="s">
        <v>15</v>
      </c>
      <c r="P7" s="25"/>
      <c r="Q7" s="82"/>
      <c r="R7" s="80" t="s">
        <v>13</v>
      </c>
      <c r="S7" s="82"/>
      <c r="T7" s="25"/>
    </row>
    <row r="8" spans="1:20">
      <c r="A8" s="87"/>
      <c r="B8" s="93" t="s">
        <v>37</v>
      </c>
      <c r="C8" s="83"/>
      <c r="D8" s="81"/>
      <c r="E8" s="83"/>
      <c r="F8" s="93" t="s">
        <v>38</v>
      </c>
      <c r="H8" s="87"/>
      <c r="I8" s="25"/>
      <c r="J8" s="83"/>
      <c r="K8" s="81"/>
      <c r="L8" s="83"/>
      <c r="M8" s="25"/>
      <c r="O8" s="87"/>
      <c r="P8" s="25"/>
      <c r="Q8" s="83"/>
      <c r="R8" s="81"/>
      <c r="S8" s="83"/>
      <c r="T8" s="25"/>
    </row>
    <row r="9" spans="1:20">
      <c r="A9" s="86" t="s">
        <v>14</v>
      </c>
      <c r="B9" s="93" t="s">
        <v>39</v>
      </c>
      <c r="C9" s="82">
        <v>8</v>
      </c>
      <c r="D9" s="80" t="s">
        <v>31</v>
      </c>
      <c r="E9" s="82">
        <v>1</v>
      </c>
      <c r="F9" s="93" t="s">
        <v>40</v>
      </c>
      <c r="H9" s="86" t="s">
        <v>14</v>
      </c>
      <c r="I9" s="25"/>
      <c r="J9" s="82"/>
      <c r="K9" s="80" t="s">
        <v>13</v>
      </c>
      <c r="L9" s="82"/>
      <c r="M9" s="25"/>
      <c r="O9" s="86" t="s">
        <v>14</v>
      </c>
      <c r="P9" s="25"/>
      <c r="Q9" s="82"/>
      <c r="R9" s="80" t="s">
        <v>13</v>
      </c>
      <c r="S9" s="82"/>
      <c r="T9" s="25"/>
    </row>
    <row r="10" spans="1:20">
      <c r="A10" s="87"/>
      <c r="B10" s="93" t="s">
        <v>41</v>
      </c>
      <c r="C10" s="83"/>
      <c r="D10" s="81"/>
      <c r="E10" s="83"/>
      <c r="F10" s="93" t="s">
        <v>42</v>
      </c>
      <c r="H10" s="87"/>
      <c r="I10" s="25"/>
      <c r="J10" s="83"/>
      <c r="K10" s="81"/>
      <c r="L10" s="83"/>
      <c r="M10" s="25"/>
      <c r="O10" s="87"/>
      <c r="P10" s="25"/>
      <c r="Q10" s="83"/>
      <c r="R10" s="81"/>
      <c r="S10" s="83"/>
      <c r="T10" s="25"/>
    </row>
    <row r="11" spans="1:20" ht="26.25" customHeight="1">
      <c r="A11" s="24" t="s">
        <v>12</v>
      </c>
      <c r="B11" s="93" t="s">
        <v>39</v>
      </c>
      <c r="C11" s="92">
        <v>8</v>
      </c>
      <c r="D11" s="94" t="s">
        <v>31</v>
      </c>
      <c r="E11" s="92">
        <v>1</v>
      </c>
      <c r="F11" s="93" t="s">
        <v>36</v>
      </c>
      <c r="H11" s="24" t="s">
        <v>12</v>
      </c>
      <c r="I11" s="25"/>
      <c r="J11" s="26"/>
      <c r="K11" s="27" t="s">
        <v>10</v>
      </c>
      <c r="L11" s="26"/>
      <c r="M11" s="25"/>
      <c r="O11" s="24" t="s">
        <v>12</v>
      </c>
      <c r="P11" s="25"/>
      <c r="Q11" s="26"/>
      <c r="R11" s="27" t="s">
        <v>10</v>
      </c>
      <c r="S11" s="26"/>
      <c r="T11" s="25"/>
    </row>
    <row r="12" spans="1:20" ht="27" customHeight="1">
      <c r="A12" s="24" t="s">
        <v>11</v>
      </c>
      <c r="B12" s="93" t="s">
        <v>37</v>
      </c>
      <c r="C12" s="92">
        <v>9</v>
      </c>
      <c r="D12" s="94" t="s">
        <v>31</v>
      </c>
      <c r="E12" s="92">
        <v>7</v>
      </c>
      <c r="F12" s="93" t="s">
        <v>38</v>
      </c>
      <c r="H12" s="24" t="s">
        <v>11</v>
      </c>
      <c r="I12" s="25"/>
      <c r="J12" s="26"/>
      <c r="K12" s="27" t="s">
        <v>10</v>
      </c>
      <c r="L12" s="26"/>
      <c r="M12" s="25"/>
      <c r="O12" s="24" t="s">
        <v>11</v>
      </c>
      <c r="P12" s="25"/>
      <c r="Q12" s="26"/>
      <c r="R12" s="27" t="s">
        <v>10</v>
      </c>
      <c r="S12" s="26"/>
      <c r="T12" s="25"/>
    </row>
    <row r="13" spans="1:20" ht="26.25" customHeight="1">
      <c r="A13" s="24"/>
      <c r="B13" s="90">
        <v>38</v>
      </c>
      <c r="C13" s="97">
        <v>4</v>
      </c>
      <c r="D13" s="91" t="s">
        <v>31</v>
      </c>
      <c r="E13" s="97">
        <v>1</v>
      </c>
      <c r="F13" s="90">
        <v>22</v>
      </c>
      <c r="H13" s="24"/>
      <c r="I13" s="21">
        <f>SUM(J5:J12)</f>
        <v>0</v>
      </c>
      <c r="J13" s="22"/>
      <c r="K13" s="23" t="s">
        <v>9</v>
      </c>
      <c r="L13" s="22"/>
      <c r="M13" s="21">
        <f>SUM(L5:L12)</f>
        <v>0</v>
      </c>
      <c r="O13" s="24"/>
      <c r="P13" s="21">
        <f>SUM(Q5:Q12)</f>
        <v>0</v>
      </c>
      <c r="Q13" s="22"/>
      <c r="R13" s="23" t="s">
        <v>9</v>
      </c>
      <c r="S13" s="22"/>
      <c r="T13" s="21">
        <f>SUM(S5:S12)</f>
        <v>0</v>
      </c>
    </row>
  </sheetData>
  <mergeCells count="42">
    <mergeCell ref="R9:R10"/>
    <mergeCell ref="S9:S10"/>
    <mergeCell ref="O7:O8"/>
    <mergeCell ref="Q7:Q8"/>
    <mergeCell ref="R7:R8"/>
    <mergeCell ref="S7:S8"/>
    <mergeCell ref="S4:T4"/>
    <mergeCell ref="O5:O6"/>
    <mergeCell ref="Q5:Q6"/>
    <mergeCell ref="R5:R6"/>
    <mergeCell ref="S5:S6"/>
    <mergeCell ref="P4:Q4"/>
    <mergeCell ref="O9:O10"/>
    <mergeCell ref="Q9:Q10"/>
    <mergeCell ref="L5:L6"/>
    <mergeCell ref="L7:L8"/>
    <mergeCell ref="L4:M4"/>
    <mergeCell ref="H5:H6"/>
    <mergeCell ref="H7:H8"/>
    <mergeCell ref="H9:H10"/>
    <mergeCell ref="L9:L10"/>
    <mergeCell ref="J5:J6"/>
    <mergeCell ref="B4:C4"/>
    <mergeCell ref="E4:F4"/>
    <mergeCell ref="C5:C6"/>
    <mergeCell ref="E5:E6"/>
    <mergeCell ref="A5:A6"/>
    <mergeCell ref="J9:J10"/>
    <mergeCell ref="A9:A10"/>
    <mergeCell ref="A7:A8"/>
    <mergeCell ref="D5:D6"/>
    <mergeCell ref="E9:E10"/>
    <mergeCell ref="D9:D10"/>
    <mergeCell ref="C9:C10"/>
    <mergeCell ref="D7:D8"/>
    <mergeCell ref="E7:E8"/>
    <mergeCell ref="C7:C8"/>
    <mergeCell ref="K5:K6"/>
    <mergeCell ref="K9:K10"/>
    <mergeCell ref="J7:J8"/>
    <mergeCell ref="K7:K8"/>
    <mergeCell ref="I4:J4"/>
  </mergeCells>
  <phoneticPr fontId="1"/>
  <pageMargins left="0.93" right="0.78700000000000003" top="0.4" bottom="0.36" header="0.31" footer="0.33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組み合わせ</vt:lpstr>
      <vt:lpstr>GA</vt:lpstr>
      <vt:lpstr>GA詳細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FJ-USER</cp:lastModifiedBy>
  <dcterms:created xsi:type="dcterms:W3CDTF">2014-06-29T06:46:15Z</dcterms:created>
  <dcterms:modified xsi:type="dcterms:W3CDTF">2019-09-29T13:43:46Z</dcterms:modified>
</cp:coreProperties>
</file>