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60" windowHeight="11055" activeTab="1"/>
  </bookViews>
  <sheets>
    <sheet name="組み合わせ" sheetId="1" r:id="rId1"/>
    <sheet name="GA" sheetId="3" r:id="rId2"/>
    <sheet name="GA詳細" sheetId="2" r:id="rId3"/>
  </sheets>
  <calcPr calcId="144525"/>
</workbook>
</file>

<file path=xl/sharedStrings.xml><?xml version="1.0" encoding="utf-8"?>
<sst xmlns="http://schemas.openxmlformats.org/spreadsheetml/2006/main" count="150" uniqueCount="34">
  <si>
    <t>JICTF北信越地区リーグ戦組み合わせ一覧</t>
  </si>
  <si>
    <t>2024年度</t>
  </si>
  <si>
    <t xml:space="preserve"> ※地区リーグ戦の前にピンクの欄を更新のこと</t>
  </si>
  <si>
    <t>ゴールドリーグ</t>
  </si>
  <si>
    <t>Aブロック</t>
  </si>
  <si>
    <t>Bブロック</t>
  </si>
  <si>
    <t>松本市役所</t>
  </si>
  <si>
    <t>YKK</t>
  </si>
  <si>
    <t>-</t>
  </si>
  <si>
    <t>JICTF北信越地区ゴールドリーグ結果</t>
  </si>
  <si>
    <t>上段：ポイント数</t>
  </si>
  <si>
    <t>下段：ゲーム数</t>
  </si>
  <si>
    <t>成績（詳細）</t>
  </si>
  <si>
    <t>成績</t>
  </si>
  <si>
    <t>順位</t>
  </si>
  <si>
    <t>北信越地区ゴールドリーグ結果詳細</t>
  </si>
  <si>
    <t>松本市美須々屋内</t>
  </si>
  <si>
    <t>v.s</t>
  </si>
  <si>
    <t>D1</t>
  </si>
  <si>
    <t>片桐史門</t>
  </si>
  <si>
    <t>滝川恵介</t>
  </si>
  <si>
    <t>山本利明</t>
  </si>
  <si>
    <t>伊藤聖大</t>
  </si>
  <si>
    <t>D2</t>
  </si>
  <si>
    <t>柳原一也</t>
  </si>
  <si>
    <t>吉田亮介</t>
  </si>
  <si>
    <t>小林淳一郎</t>
  </si>
  <si>
    <t>長澤秀悟</t>
  </si>
  <si>
    <t>D3</t>
  </si>
  <si>
    <t>DEF</t>
  </si>
  <si>
    <t>松下圭介</t>
  </si>
  <si>
    <t>谷本　徹</t>
  </si>
  <si>
    <t>S1</t>
  </si>
  <si>
    <t>S2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</si>
</sst>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_-\ ;\-&quot;\&quot;* #,##0_-\ ;_-&quot;\&quot;* &quot;-&quot;??_-\ ;_-@_-"/>
    <numFmt numFmtId="177" formatCode="_ * #,##0_ ;_ * \-#,##0_ ;_ * &quot;-&quot;??_ ;_ @_ "/>
    <numFmt numFmtId="178" formatCode="_-&quot;\&quot;* #,##0.00_-\ ;\-&quot;\&quot;* #,##0.00_-\ ;_-&quot;\&quot;* &quot;-&quot;??_-\ ;_-@_-"/>
  </numFmts>
  <fonts count="28">
    <font>
      <sz val="11"/>
      <color theme="1"/>
      <name val="ＭＳ Ｐゴシック"/>
      <charset val="128"/>
      <scheme val="minor"/>
    </font>
    <font>
      <sz val="9"/>
      <name val="ＭＳ Ｐゴシック"/>
      <charset val="128"/>
    </font>
    <font>
      <b/>
      <u/>
      <sz val="12"/>
      <name val="ＭＳ Ｐゴシック"/>
      <charset val="128"/>
    </font>
    <font>
      <b/>
      <sz val="9"/>
      <name val="ＭＳ Ｐゴシック"/>
      <charset val="128"/>
    </font>
    <font>
      <b/>
      <sz val="14"/>
      <name val="ＭＳ Ｐゴシック"/>
      <charset val="128"/>
    </font>
    <font>
      <sz val="11"/>
      <name val="ＭＳ Ｐゴシック"/>
      <charset val="128"/>
    </font>
    <font>
      <b/>
      <sz val="14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3" borderId="25" applyNumberFormat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5" borderId="26" applyNumberFormat="0" applyFon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18" borderId="27" applyNumberFormat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12" fillId="18" borderId="25" applyNumberFormat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4" fillId="37" borderId="3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50" applyFont="1">
      <alignment vertical="center"/>
    </xf>
    <xf numFmtId="0" fontId="1" fillId="0" borderId="0" xfId="50" applyFont="1" applyAlignment="1">
      <alignment horizontal="center" vertical="center"/>
    </xf>
    <xf numFmtId="0" fontId="2" fillId="0" borderId="0" xfId="50" applyFont="1">
      <alignment vertical="center"/>
    </xf>
    <xf numFmtId="14" fontId="1" fillId="2" borderId="1" xfId="50" applyNumberFormat="1" applyFont="1" applyFill="1" applyBorder="1">
      <alignment vertical="center"/>
    </xf>
    <xf numFmtId="0" fontId="1" fillId="2" borderId="1" xfId="50" applyFont="1" applyFill="1" applyBorder="1">
      <alignment vertical="center"/>
    </xf>
    <xf numFmtId="56" fontId="1" fillId="0" borderId="1" xfId="50" applyNumberFormat="1" applyFont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 shrinkToFit="1"/>
    </xf>
    <xf numFmtId="0" fontId="3" fillId="2" borderId="3" xfId="50" applyFont="1" applyFill="1" applyBorder="1" applyAlignment="1">
      <alignment horizontal="center" vertical="center" shrinkToFit="1"/>
    </xf>
    <xf numFmtId="0" fontId="1" fillId="0" borderId="1" xfId="50" applyFont="1" applyBorder="1" applyAlignment="1">
      <alignment horizontal="center" vertical="center"/>
    </xf>
    <xf numFmtId="0" fontId="1" fillId="0" borderId="4" xfId="50" applyFont="1" applyBorder="1" applyAlignment="1">
      <alignment horizontal="center" vertical="center"/>
    </xf>
    <xf numFmtId="0" fontId="1" fillId="2" borderId="3" xfId="50" applyFont="1" applyFill="1" applyBorder="1" applyAlignment="1">
      <alignment horizontal="center" vertical="center"/>
    </xf>
    <xf numFmtId="0" fontId="1" fillId="2" borderId="4" xfId="50" applyFont="1" applyFill="1" applyBorder="1" applyAlignment="1">
      <alignment horizontal="center" vertical="center"/>
    </xf>
    <xf numFmtId="49" fontId="1" fillId="2" borderId="4" xfId="50" applyNumberFormat="1" applyFont="1" applyFill="1" applyBorder="1" applyAlignment="1">
      <alignment horizontal="center" vertical="center"/>
    </xf>
    <xf numFmtId="0" fontId="1" fillId="0" borderId="5" xfId="50" applyFont="1" applyBorder="1" applyAlignment="1">
      <alignment horizontal="center" vertical="center"/>
    </xf>
    <xf numFmtId="0" fontId="1" fillId="2" borderId="5" xfId="50" applyFont="1" applyFill="1" applyBorder="1" applyAlignment="1">
      <alignment horizontal="center" vertical="center"/>
    </xf>
    <xf numFmtId="49" fontId="1" fillId="2" borderId="5" xfId="50" applyNumberFormat="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/>
    </xf>
    <xf numFmtId="49" fontId="1" fillId="2" borderId="1" xfId="50" applyNumberFormat="1" applyFont="1" applyFill="1" applyBorder="1" applyAlignment="1">
      <alignment horizontal="center" vertical="center"/>
    </xf>
    <xf numFmtId="0" fontId="1" fillId="3" borderId="1" xfId="5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 vertical="center"/>
    </xf>
    <xf numFmtId="0" fontId="4" fillId="0" borderId="0" xfId="50" applyFont="1">
      <alignment vertical="center"/>
    </xf>
    <xf numFmtId="0" fontId="5" fillId="0" borderId="0" xfId="50">
      <alignment vertical="center"/>
    </xf>
    <xf numFmtId="0" fontId="5" fillId="0" borderId="0" xfId="50" applyAlignment="1">
      <alignment horizontal="center" vertical="center"/>
    </xf>
    <xf numFmtId="0" fontId="4" fillId="0" borderId="0" xfId="50" applyFont="1" applyAlignment="1">
      <alignment horizontal="left" vertical="center"/>
    </xf>
    <xf numFmtId="0" fontId="4" fillId="0" borderId="0" xfId="50" applyFont="1" applyAlignment="1">
      <alignment horizontal="center" vertical="center"/>
    </xf>
    <xf numFmtId="0" fontId="5" fillId="0" borderId="0" xfId="50" applyAlignment="1">
      <alignment horizontal="left" vertical="center"/>
    </xf>
    <xf numFmtId="0" fontId="5" fillId="0" borderId="1" xfId="50" applyBorder="1" applyAlignment="1">
      <alignment horizontal="center" vertical="center" shrinkToFit="1"/>
    </xf>
    <xf numFmtId="0" fontId="5" fillId="4" borderId="4" xfId="50" applyFill="1" applyBorder="1" applyAlignment="1">
      <alignment horizontal="left" vertical="top" shrinkToFit="1"/>
    </xf>
    <xf numFmtId="0" fontId="5" fillId="3" borderId="6" xfId="50" applyFill="1" applyBorder="1" applyAlignment="1">
      <alignment horizontal="center" vertical="center"/>
    </xf>
    <xf numFmtId="0" fontId="5" fillId="3" borderId="7" xfId="50" applyFill="1" applyBorder="1" applyAlignment="1">
      <alignment horizontal="center" vertical="center"/>
    </xf>
    <xf numFmtId="0" fontId="5" fillId="3" borderId="8" xfId="50" applyFill="1" applyBorder="1" applyAlignment="1">
      <alignment horizontal="center" vertical="center"/>
    </xf>
    <xf numFmtId="0" fontId="5" fillId="2" borderId="7" xfId="50" applyFill="1" applyBorder="1" applyAlignment="1">
      <alignment horizontal="center" vertical="center"/>
    </xf>
    <xf numFmtId="0" fontId="5" fillId="2" borderId="6" xfId="50" applyFill="1" applyBorder="1" applyAlignment="1">
      <alignment horizontal="center" vertical="center"/>
    </xf>
    <xf numFmtId="0" fontId="5" fillId="4" borderId="5" xfId="50" applyFill="1" applyBorder="1" applyAlignment="1">
      <alignment horizontal="left" vertical="top" shrinkToFit="1"/>
    </xf>
    <xf numFmtId="0" fontId="5" fillId="3" borderId="9" xfId="50" applyFill="1" applyBorder="1" applyAlignment="1">
      <alignment horizontal="center" vertical="center"/>
    </xf>
    <xf numFmtId="0" fontId="5" fillId="3" borderId="10" xfId="50" applyFill="1" applyBorder="1" applyAlignment="1">
      <alignment horizontal="center" vertical="center"/>
    </xf>
    <xf numFmtId="0" fontId="5" fillId="3" borderId="11" xfId="50" applyFill="1" applyBorder="1" applyAlignment="1">
      <alignment horizontal="center" vertical="center"/>
    </xf>
    <xf numFmtId="0" fontId="5" fillId="2" borderId="10" xfId="50" applyFill="1" applyBorder="1" applyAlignment="1">
      <alignment horizontal="center" vertical="center"/>
    </xf>
    <xf numFmtId="0" fontId="5" fillId="2" borderId="9" xfId="50" applyFill="1" applyBorder="1" applyAlignment="1">
      <alignment horizontal="center" vertical="center"/>
    </xf>
    <xf numFmtId="0" fontId="5" fillId="2" borderId="8" xfId="50" applyFill="1" applyBorder="1" applyAlignment="1">
      <alignment horizontal="center" vertical="center"/>
    </xf>
    <xf numFmtId="0" fontId="5" fillId="2" borderId="11" xfId="50" applyFill="1" applyBorder="1" applyAlignment="1">
      <alignment horizontal="center" vertical="center"/>
    </xf>
    <xf numFmtId="0" fontId="5" fillId="4" borderId="4" xfId="50" applyFill="1" applyBorder="1" applyAlignment="1">
      <alignment horizontal="left" vertical="top" wrapText="1"/>
    </xf>
    <xf numFmtId="0" fontId="5" fillId="4" borderId="5" xfId="50" applyFill="1" applyBorder="1" applyAlignment="1">
      <alignment horizontal="left" vertical="top" wrapText="1"/>
    </xf>
    <xf numFmtId="0" fontId="5" fillId="0" borderId="6" xfId="50" applyBorder="1" applyAlignment="1">
      <alignment horizontal="center" vertical="center" shrinkToFit="1"/>
    </xf>
    <xf numFmtId="0" fontId="5" fillId="0" borderId="7" xfId="50" applyBorder="1" applyAlignment="1">
      <alignment horizontal="center" vertical="center" shrinkToFit="1"/>
    </xf>
    <xf numFmtId="0" fontId="5" fillId="0" borderId="8" xfId="50" applyBorder="1" applyAlignment="1">
      <alignment horizontal="center" vertical="center" shrinkToFit="1"/>
    </xf>
    <xf numFmtId="0" fontId="5" fillId="5" borderId="7" xfId="50" applyFill="1" applyBorder="1" applyAlignment="1">
      <alignment horizontal="center" vertical="center"/>
    </xf>
    <xf numFmtId="0" fontId="5" fillId="5" borderId="8" xfId="50" applyFill="1" applyBorder="1" applyAlignment="1">
      <alignment horizontal="center" vertical="center"/>
    </xf>
    <xf numFmtId="0" fontId="5" fillId="6" borderId="7" xfId="50" applyFill="1" applyBorder="1" applyAlignment="1">
      <alignment horizontal="center" vertical="center"/>
    </xf>
    <xf numFmtId="0" fontId="5" fillId="5" borderId="12" xfId="50" applyFill="1" applyBorder="1" applyAlignment="1">
      <alignment horizontal="center" vertical="center"/>
    </xf>
    <xf numFmtId="0" fontId="5" fillId="5" borderId="13" xfId="50" applyFill="1" applyBorder="1" applyAlignment="1">
      <alignment horizontal="center" vertical="center"/>
    </xf>
    <xf numFmtId="0" fontId="5" fillId="5" borderId="14" xfId="50" applyFill="1" applyBorder="1" applyAlignment="1">
      <alignment horizontal="center" vertical="center"/>
    </xf>
    <xf numFmtId="0" fontId="5" fillId="6" borderId="6" xfId="50" applyFill="1" applyBorder="1" applyAlignment="1">
      <alignment horizontal="center" vertical="center"/>
    </xf>
    <xf numFmtId="0" fontId="5" fillId="7" borderId="15" xfId="50" applyFill="1" applyBorder="1" applyAlignment="1">
      <alignment horizontal="center" vertical="center"/>
    </xf>
    <xf numFmtId="0" fontId="5" fillId="7" borderId="16" xfId="50" applyFill="1" applyBorder="1" applyAlignment="1">
      <alignment horizontal="center" vertical="center"/>
    </xf>
    <xf numFmtId="0" fontId="5" fillId="7" borderId="17" xfId="50" applyFill="1" applyBorder="1" applyAlignment="1">
      <alignment horizontal="center" vertical="center"/>
    </xf>
    <xf numFmtId="0" fontId="5" fillId="0" borderId="9" xfId="50" applyBorder="1" applyAlignment="1">
      <alignment horizontal="center" vertical="center"/>
    </xf>
    <xf numFmtId="0" fontId="5" fillId="0" borderId="10" xfId="50" applyBorder="1" applyAlignment="1">
      <alignment horizontal="center" vertical="center"/>
    </xf>
    <xf numFmtId="0" fontId="5" fillId="6" borderId="8" xfId="50" applyFill="1" applyBorder="1" applyAlignment="1">
      <alignment horizontal="center" vertical="center"/>
    </xf>
    <xf numFmtId="0" fontId="5" fillId="2" borderId="1" xfId="50" applyFill="1" applyBorder="1">
      <alignment vertical="center"/>
    </xf>
    <xf numFmtId="0" fontId="5" fillId="2" borderId="1" xfId="50" applyFill="1" applyBorder="1" applyAlignment="1">
      <alignment horizontal="center" vertical="center"/>
    </xf>
    <xf numFmtId="0" fontId="5" fillId="8" borderId="0" xfId="50" applyFill="1">
      <alignment vertical="center"/>
    </xf>
    <xf numFmtId="0" fontId="5" fillId="0" borderId="11" xfId="50" applyBorder="1" applyAlignment="1">
      <alignment horizontal="center" vertical="center"/>
    </xf>
    <xf numFmtId="0" fontId="6" fillId="4" borderId="0" xfId="0" applyFont="1" applyFill="1">
      <alignment vertical="center"/>
    </xf>
    <xf numFmtId="0" fontId="0" fillId="4" borderId="0" xfId="0" applyFont="1" applyFill="1">
      <alignment vertical="center"/>
    </xf>
    <xf numFmtId="0" fontId="0" fillId="9" borderId="18" xfId="0" applyFont="1" applyFill="1" applyBorder="1">
      <alignment vertical="center"/>
    </xf>
    <xf numFmtId="0" fontId="7" fillId="4" borderId="0" xfId="0" applyFont="1" applyFill="1">
      <alignment vertical="center"/>
    </xf>
    <xf numFmtId="0" fontId="0" fillId="10" borderId="1" xfId="49" applyFont="1" applyFill="1" applyBorder="1" applyAlignment="1">
      <alignment horizontal="left" vertical="center"/>
    </xf>
    <xf numFmtId="0" fontId="0" fillId="10" borderId="4" xfId="49" applyFont="1" applyFill="1" applyBorder="1">
      <alignment vertical="center"/>
    </xf>
    <xf numFmtId="0" fontId="0" fillId="9" borderId="19" xfId="49" applyFont="1" applyFill="1" applyBorder="1">
      <alignment vertical="center"/>
    </xf>
    <xf numFmtId="0" fontId="5" fillId="9" borderId="20" xfId="49" applyFont="1" applyFill="1" applyBorder="1">
      <alignment vertical="center"/>
    </xf>
    <xf numFmtId="0" fontId="0" fillId="9" borderId="21" xfId="49" applyFont="1" applyFill="1" applyBorder="1">
      <alignment vertical="center"/>
    </xf>
    <xf numFmtId="0" fontId="5" fillId="9" borderId="22" xfId="49" applyFont="1" applyFill="1" applyBorder="1">
      <alignment vertical="center"/>
    </xf>
    <xf numFmtId="0" fontId="5" fillId="9" borderId="21" xfId="49" applyFont="1" applyFill="1" applyBorder="1">
      <alignment vertical="center"/>
    </xf>
    <xf numFmtId="0" fontId="5" fillId="9" borderId="23" xfId="49" applyFont="1" applyFill="1" applyBorder="1">
      <alignment vertical="center"/>
    </xf>
    <xf numFmtId="0" fontId="5" fillId="9" borderId="24" xfId="49" applyFont="1" applyFill="1" applyBorder="1">
      <alignment vertical="center"/>
    </xf>
    <xf numFmtId="0" fontId="0" fillId="4" borderId="0" xfId="49" applyFont="1" applyFill="1">
      <alignment vertical="center"/>
    </xf>
  </cellXfs>
  <cellStyles count="51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  <cellStyle name="標準 3" xfId="50"/>
  </cellStyles>
  <dxfs count="1">
    <dxf>
      <fill>
        <patternFill patternType="solid"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4" sqref="A4"/>
    </sheetView>
  </sheetViews>
  <sheetFormatPr defaultColWidth="9" defaultRowHeight="13.5" outlineLevelCol="1"/>
  <cols>
    <col min="1" max="1" width="19.8833333333333" style="66" customWidth="1"/>
    <col min="2" max="2" width="22.8833333333333" style="66" customWidth="1"/>
    <col min="3" max="3" width="9" style="66"/>
    <col min="4" max="4" width="13.775" style="66" customWidth="1"/>
    <col min="5" max="5" width="18.4416666666667" style="66" customWidth="1"/>
    <col min="6" max="16384" width="9" style="66"/>
  </cols>
  <sheetData>
    <row r="1" s="65" customFormat="1" ht="17.25" spans="1:1">
      <c r="A1" s="65" t="s">
        <v>0</v>
      </c>
    </row>
    <row r="2" ht="14.25"/>
    <row r="3" ht="14.25" spans="1:2">
      <c r="A3" s="67" t="s">
        <v>1</v>
      </c>
      <c r="B3" s="68" t="s">
        <v>2</v>
      </c>
    </row>
    <row r="5" spans="1:2">
      <c r="A5" s="69" t="s">
        <v>3</v>
      </c>
      <c r="B5" s="69"/>
    </row>
    <row r="6" ht="14.25" spans="1:2">
      <c r="A6" s="70" t="s">
        <v>4</v>
      </c>
      <c r="B6" s="70" t="s">
        <v>5</v>
      </c>
    </row>
    <row r="7" spans="1:2">
      <c r="A7" s="71" t="s">
        <v>6</v>
      </c>
      <c r="B7" s="72"/>
    </row>
    <row r="8" spans="1:2">
      <c r="A8" s="73" t="s">
        <v>7</v>
      </c>
      <c r="B8" s="74"/>
    </row>
    <row r="9" spans="1:2">
      <c r="A9" s="73" t="s">
        <v>8</v>
      </c>
      <c r="B9" s="74"/>
    </row>
    <row r="10" spans="1:2">
      <c r="A10" s="73" t="s">
        <v>8</v>
      </c>
      <c r="B10" s="74"/>
    </row>
    <row r="11" spans="1:2">
      <c r="A11" s="75" t="s">
        <v>8</v>
      </c>
      <c r="B11" s="74"/>
    </row>
    <row r="12" ht="14.25" spans="1:2">
      <c r="A12" s="76" t="s">
        <v>8</v>
      </c>
      <c r="B12" s="77"/>
    </row>
    <row r="13" spans="1:2">
      <c r="A13" s="78"/>
      <c r="B13" s="78"/>
    </row>
  </sheetData>
  <mergeCells count="1">
    <mergeCell ref="A5:B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9"/>
  <sheetViews>
    <sheetView tabSelected="1" workbookViewId="0">
      <selection activeCell="A8" sqref="A8:A9"/>
    </sheetView>
  </sheetViews>
  <sheetFormatPr defaultColWidth="9" defaultRowHeight="13.5"/>
  <cols>
    <col min="1" max="1" width="15.6666666666667" style="23" customWidth="1"/>
    <col min="2" max="19" width="3.66666666666667" style="24" customWidth="1"/>
    <col min="20" max="25" width="3.66666666666667" style="23" customWidth="1"/>
    <col min="26" max="26" width="4.66666666666667" style="23" customWidth="1"/>
    <col min="27" max="32" width="4.66666666666667" style="23" hidden="1" customWidth="1"/>
    <col min="33" max="40" width="4.66666666666667" style="23" customWidth="1"/>
    <col min="41" max="16384" width="9" style="23"/>
  </cols>
  <sheetData>
    <row r="1" s="22" customFormat="1" ht="17.25" spans="1:19">
      <c r="A1" s="25" t="str">
        <f>組み合わせ!$A$3</f>
        <v>2024年度</v>
      </c>
      <c r="B1" s="25" t="s">
        <v>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3" spans="2:2">
      <c r="B3" s="27" t="s">
        <v>10</v>
      </c>
    </row>
    <row r="4" spans="2:2">
      <c r="B4" s="27" t="s">
        <v>11</v>
      </c>
    </row>
    <row r="5" ht="15" customHeight="1" spans="1:26">
      <c r="A5" s="24"/>
      <c r="B5" s="28" t="str">
        <f>A6</f>
        <v>松本市役所</v>
      </c>
      <c r="C5" s="28"/>
      <c r="D5" s="28"/>
      <c r="E5" s="28" t="str">
        <f>A8</f>
        <v>YKK</v>
      </c>
      <c r="F5" s="28"/>
      <c r="G5" s="28"/>
      <c r="H5" s="28" t="str">
        <f>A10</f>
        <v>-</v>
      </c>
      <c r="I5" s="28"/>
      <c r="J5" s="28"/>
      <c r="K5" s="45" t="str">
        <f>A12</f>
        <v>-</v>
      </c>
      <c r="L5" s="46"/>
      <c r="M5" s="47"/>
      <c r="N5" s="45" t="str">
        <f>A14</f>
        <v>-</v>
      </c>
      <c r="O5" s="46"/>
      <c r="P5" s="47"/>
      <c r="Q5" s="46" t="str">
        <f>A16</f>
        <v>-</v>
      </c>
      <c r="R5" s="46"/>
      <c r="S5" s="47"/>
      <c r="T5" s="48" t="s">
        <v>12</v>
      </c>
      <c r="U5" s="48"/>
      <c r="V5" s="49"/>
      <c r="W5" s="50" t="s">
        <v>13</v>
      </c>
      <c r="X5" s="50"/>
      <c r="Y5" s="60"/>
      <c r="Z5" s="61" t="s">
        <v>14</v>
      </c>
    </row>
    <row r="6" ht="15" customHeight="1" spans="1:32">
      <c r="A6" s="29" t="str">
        <f>組み合わせ!$A$7</f>
        <v>松本市役所</v>
      </c>
      <c r="B6" s="30"/>
      <c r="C6" s="31"/>
      <c r="D6" s="32"/>
      <c r="E6" s="33">
        <f>GA詳細!$C$13</f>
        <v>2</v>
      </c>
      <c r="F6" s="33" t="s">
        <v>8</v>
      </c>
      <c r="G6" s="33">
        <f>GA詳細!$E$13</f>
        <v>3</v>
      </c>
      <c r="H6" s="34">
        <f>GA詳細!$J$13</f>
        <v>0</v>
      </c>
      <c r="I6" s="33" t="s">
        <v>8</v>
      </c>
      <c r="J6" s="41">
        <f>GA詳細!$L$13</f>
        <v>0</v>
      </c>
      <c r="K6" s="34">
        <f>GA詳細!$Q$13</f>
        <v>0</v>
      </c>
      <c r="L6" s="33" t="s">
        <v>8</v>
      </c>
      <c r="M6" s="41">
        <f>GA詳細!$S$13</f>
        <v>0</v>
      </c>
      <c r="N6" s="34">
        <f>GA詳細!$C$25</f>
        <v>0</v>
      </c>
      <c r="O6" s="33" t="s">
        <v>8</v>
      </c>
      <c r="P6" s="41">
        <f>GA詳細!$E$25</f>
        <v>0</v>
      </c>
      <c r="Q6" s="33">
        <f>GA詳細!$J$25</f>
        <v>0</v>
      </c>
      <c r="R6" s="33" t="s">
        <v>8</v>
      </c>
      <c r="S6" s="41">
        <f>GA詳細!$L$25</f>
        <v>0</v>
      </c>
      <c r="T6" s="51">
        <f t="shared" ref="T6:T17" si="0">B6+E6+H6+K6+N6+Q6</f>
        <v>2</v>
      </c>
      <c r="U6" s="52" t="s">
        <v>8</v>
      </c>
      <c r="V6" s="53">
        <f t="shared" ref="V6:V17" si="1">D6+G6+J6+M6+P6+S6</f>
        <v>3</v>
      </c>
      <c r="W6" s="54">
        <f>COUNTIF(AA6:AF6,1)</f>
        <v>0</v>
      </c>
      <c r="X6" s="50" t="s">
        <v>8</v>
      </c>
      <c r="Y6" s="60">
        <f>COUNTIF(AA6:AF6,0)</f>
        <v>1</v>
      </c>
      <c r="Z6" s="62">
        <v>2</v>
      </c>
      <c r="AA6" s="63" t="str">
        <f>IF(B6&gt;D6,1,IF(B6&lt;D6,0,""))</f>
        <v/>
      </c>
      <c r="AB6" s="63">
        <f>IF(E6&gt;G6,1,IF(E6&lt;G6,0,""))</f>
        <v>0</v>
      </c>
      <c r="AC6" s="63" t="str">
        <f>IF(H6&gt;J6,1,IF(H6&lt;J6,0,""))</f>
        <v/>
      </c>
      <c r="AD6" s="63" t="str">
        <f>IF(K6&gt;M6,1,IF(K6&lt;M6,0,""))</f>
        <v/>
      </c>
      <c r="AE6" s="63" t="str">
        <f>IF(N6&gt;P6,1,IF(N6&lt;P6,0,""))</f>
        <v/>
      </c>
      <c r="AF6" s="63" t="str">
        <f>IF(Q6&gt;S6,1,IF(Q6&lt;S6,0,""))</f>
        <v/>
      </c>
    </row>
    <row r="7" ht="15" customHeight="1" spans="1:32">
      <c r="A7" s="35"/>
      <c r="B7" s="36"/>
      <c r="C7" s="37"/>
      <c r="D7" s="38"/>
      <c r="E7" s="39">
        <f>GA詳細!$B$13</f>
        <v>18</v>
      </c>
      <c r="F7" s="39" t="s">
        <v>8</v>
      </c>
      <c r="G7" s="39">
        <f>GA詳細!$F$13</f>
        <v>27</v>
      </c>
      <c r="H7" s="40">
        <f>GA詳細!$I$13</f>
        <v>0</v>
      </c>
      <c r="I7" s="39" t="s">
        <v>8</v>
      </c>
      <c r="J7" s="42">
        <f>GA詳細!$M$13</f>
        <v>0</v>
      </c>
      <c r="K7" s="40">
        <f>GA詳細!$P$13</f>
        <v>0</v>
      </c>
      <c r="L7" s="39" t="s">
        <v>8</v>
      </c>
      <c r="M7" s="42">
        <f>GA詳細!$T$13</f>
        <v>0</v>
      </c>
      <c r="N7" s="40">
        <f>GA詳細!$B$25</f>
        <v>0</v>
      </c>
      <c r="O7" s="39" t="s">
        <v>8</v>
      </c>
      <c r="P7" s="42">
        <f>GA詳細!$F$25</f>
        <v>0</v>
      </c>
      <c r="Q7" s="39">
        <f>GA詳細!$I$25</f>
        <v>0</v>
      </c>
      <c r="R7" s="39" t="s">
        <v>8</v>
      </c>
      <c r="S7" s="42">
        <f>GA詳細!$M$25</f>
        <v>0</v>
      </c>
      <c r="T7" s="55">
        <f t="shared" si="0"/>
        <v>18</v>
      </c>
      <c r="U7" s="56" t="s">
        <v>8</v>
      </c>
      <c r="V7" s="57">
        <f t="shared" si="1"/>
        <v>27</v>
      </c>
      <c r="W7" s="58"/>
      <c r="X7" s="59"/>
      <c r="Y7" s="64"/>
      <c r="Z7" s="62"/>
      <c r="AA7" s="63"/>
      <c r="AB7" s="63"/>
      <c r="AC7" s="63"/>
      <c r="AD7" s="63"/>
      <c r="AE7" s="63"/>
      <c r="AF7" s="63"/>
    </row>
    <row r="8" ht="15" customHeight="1" spans="1:32">
      <c r="A8" s="29" t="str">
        <f>組み合わせ!$A$8</f>
        <v>YKK</v>
      </c>
      <c r="B8" s="34">
        <f>G6</f>
        <v>3</v>
      </c>
      <c r="C8" s="33" t="s">
        <v>8</v>
      </c>
      <c r="D8" s="41">
        <f>E6</f>
        <v>2</v>
      </c>
      <c r="E8" s="31"/>
      <c r="F8" s="31"/>
      <c r="G8" s="31"/>
      <c r="H8" s="34">
        <f>GA詳細!$Q$13</f>
        <v>0</v>
      </c>
      <c r="I8" s="33" t="s">
        <v>8</v>
      </c>
      <c r="J8" s="41">
        <f>GA詳細!$S$13</f>
        <v>0</v>
      </c>
      <c r="K8" s="34">
        <f>GA詳細!$C$37</f>
        <v>0</v>
      </c>
      <c r="L8" s="33" t="s">
        <v>8</v>
      </c>
      <c r="M8" s="41">
        <f>GA詳細!$E$37</f>
        <v>0</v>
      </c>
      <c r="N8" s="33">
        <f>GA詳細!$J$37</f>
        <v>0</v>
      </c>
      <c r="O8" s="33" t="s">
        <v>8</v>
      </c>
      <c r="P8" s="41">
        <f>GA詳細!$L$37</f>
        <v>0</v>
      </c>
      <c r="Q8" s="33">
        <f>GA詳細!$Q$37</f>
        <v>0</v>
      </c>
      <c r="R8" s="33" t="s">
        <v>8</v>
      </c>
      <c r="S8" s="41">
        <f>GA詳細!$S$37</f>
        <v>0</v>
      </c>
      <c r="T8" s="51">
        <f t="shared" si="0"/>
        <v>3</v>
      </c>
      <c r="U8" s="52" t="s">
        <v>8</v>
      </c>
      <c r="V8" s="53">
        <f t="shared" si="1"/>
        <v>2</v>
      </c>
      <c r="W8" s="54">
        <f>COUNTIF(AA8:AF8,1)</f>
        <v>1</v>
      </c>
      <c r="X8" s="50" t="s">
        <v>8</v>
      </c>
      <c r="Y8" s="60">
        <f>COUNTIF(AA8:AF8,0)</f>
        <v>0</v>
      </c>
      <c r="Z8" s="62">
        <v>1</v>
      </c>
      <c r="AA8" s="63">
        <f>IF(B8&gt;D8,1,IF(B8&lt;D8,0,""))</f>
        <v>1</v>
      </c>
      <c r="AB8" s="63" t="str">
        <f>IF(E8&gt;G8,1,IF(E8&lt;G8,0,""))</f>
        <v/>
      </c>
      <c r="AC8" s="63" t="str">
        <f>IF(H8&gt;J8,1,IF(H8&lt;J8,0,""))</f>
        <v/>
      </c>
      <c r="AD8" s="63" t="str">
        <f>IF(K8&gt;M8,1,IF(K8&lt;M8,0,""))</f>
        <v/>
      </c>
      <c r="AE8" s="63" t="str">
        <f>IF(N8&gt;P8,1,IF(N8&lt;P8,0,""))</f>
        <v/>
      </c>
      <c r="AF8" s="63" t="str">
        <f>IF(Q8&gt;S8,1,IF(Q8&lt;S8,0,""))</f>
        <v/>
      </c>
    </row>
    <row r="9" ht="15" customHeight="1" spans="1:32">
      <c r="A9" s="35"/>
      <c r="B9" s="40">
        <f>G7</f>
        <v>27</v>
      </c>
      <c r="C9" s="39" t="s">
        <v>8</v>
      </c>
      <c r="D9" s="42">
        <f>E7</f>
        <v>18</v>
      </c>
      <c r="E9" s="37"/>
      <c r="F9" s="37"/>
      <c r="G9" s="37"/>
      <c r="H9" s="40">
        <f>GA詳細!$P$13</f>
        <v>0</v>
      </c>
      <c r="I9" s="39" t="s">
        <v>8</v>
      </c>
      <c r="J9" s="42">
        <f>GA詳細!$T$13</f>
        <v>0</v>
      </c>
      <c r="K9" s="40">
        <f>GA詳細!$B$37</f>
        <v>0</v>
      </c>
      <c r="L9" s="39" t="s">
        <v>8</v>
      </c>
      <c r="M9" s="42">
        <f>GA詳細!$F$37</f>
        <v>0</v>
      </c>
      <c r="N9" s="39">
        <f>GA詳細!$I$37</f>
        <v>0</v>
      </c>
      <c r="O9" s="39" t="s">
        <v>8</v>
      </c>
      <c r="P9" s="42">
        <f>GA詳細!$M$37</f>
        <v>0</v>
      </c>
      <c r="Q9" s="39">
        <f>GA詳細!$P$37</f>
        <v>0</v>
      </c>
      <c r="R9" s="39" t="s">
        <v>8</v>
      </c>
      <c r="S9" s="42">
        <f>GA詳細!$T$37</f>
        <v>0</v>
      </c>
      <c r="T9" s="55">
        <f t="shared" si="0"/>
        <v>27</v>
      </c>
      <c r="U9" s="56" t="s">
        <v>8</v>
      </c>
      <c r="V9" s="57">
        <f t="shared" si="1"/>
        <v>18</v>
      </c>
      <c r="W9" s="58"/>
      <c r="X9" s="59"/>
      <c r="Y9" s="64"/>
      <c r="Z9" s="62"/>
      <c r="AA9" s="63"/>
      <c r="AB9" s="63"/>
      <c r="AC9" s="63"/>
      <c r="AD9" s="63"/>
      <c r="AE9" s="63"/>
      <c r="AF9" s="63"/>
    </row>
    <row r="10" ht="15" customHeight="1" spans="1:32">
      <c r="A10" s="29" t="str">
        <f>組み合わせ!$A$9</f>
        <v>-</v>
      </c>
      <c r="B10" s="34">
        <f>J6</f>
        <v>0</v>
      </c>
      <c r="C10" s="33" t="s">
        <v>8</v>
      </c>
      <c r="D10" s="41">
        <f>H6</f>
        <v>0</v>
      </c>
      <c r="E10" s="34">
        <f>J8</f>
        <v>0</v>
      </c>
      <c r="F10" s="33" t="s">
        <v>8</v>
      </c>
      <c r="G10" s="41">
        <f>H8</f>
        <v>0</v>
      </c>
      <c r="H10" s="30"/>
      <c r="I10" s="31"/>
      <c r="J10" s="32"/>
      <c r="K10" s="34">
        <f>GA詳細!$C$49</f>
        <v>0</v>
      </c>
      <c r="L10" s="33" t="s">
        <v>8</v>
      </c>
      <c r="M10" s="41">
        <f>GA詳細!$E$49</f>
        <v>0</v>
      </c>
      <c r="N10" s="34">
        <f>GA詳細!$J$49</f>
        <v>0</v>
      </c>
      <c r="O10" s="33" t="s">
        <v>8</v>
      </c>
      <c r="P10" s="41">
        <f>GA詳細!$L$49</f>
        <v>0</v>
      </c>
      <c r="Q10" s="33">
        <f>GA詳細!$Q$49</f>
        <v>0</v>
      </c>
      <c r="R10" s="33" t="s">
        <v>8</v>
      </c>
      <c r="S10" s="41">
        <f>GA詳細!$S$49</f>
        <v>0</v>
      </c>
      <c r="T10" s="51">
        <f t="shared" si="0"/>
        <v>0</v>
      </c>
      <c r="U10" s="52" t="s">
        <v>8</v>
      </c>
      <c r="V10" s="53">
        <f t="shared" si="1"/>
        <v>0</v>
      </c>
      <c r="W10" s="54">
        <f>COUNTIF(AA10:AF10,1)</f>
        <v>0</v>
      </c>
      <c r="X10" s="50" t="s">
        <v>8</v>
      </c>
      <c r="Y10" s="60">
        <f>COUNTIF(AA10:AF10,0)</f>
        <v>0</v>
      </c>
      <c r="Z10" s="62"/>
      <c r="AA10" s="63" t="str">
        <f>IF(B10&gt;D10,1,IF(B10&lt;D10,0,""))</f>
        <v/>
      </c>
      <c r="AB10" s="63" t="str">
        <f>IF(E10&gt;G10,1,IF(E10&lt;G10,0,""))</f>
        <v/>
      </c>
      <c r="AC10" s="63" t="str">
        <f>IF(H10&gt;J10,1,IF(H10&lt;J10,0,""))</f>
        <v/>
      </c>
      <c r="AD10" s="63" t="str">
        <f>IF(K10&gt;M10,1,IF(K10&lt;M10,0,""))</f>
        <v/>
      </c>
      <c r="AE10" s="63" t="str">
        <f>IF(N10&gt;P10,1,IF(N10&lt;P10,0,""))</f>
        <v/>
      </c>
      <c r="AF10" s="63" t="str">
        <f>IF(Q10&gt;S10,1,IF(Q10&lt;S10,0,""))</f>
        <v/>
      </c>
    </row>
    <row r="11" ht="15" customHeight="1" spans="1:32">
      <c r="A11" s="35"/>
      <c r="B11" s="40">
        <f>J7</f>
        <v>0</v>
      </c>
      <c r="C11" s="39" t="s">
        <v>8</v>
      </c>
      <c r="D11" s="42">
        <f>H7</f>
        <v>0</v>
      </c>
      <c r="E11" s="40">
        <f>J9</f>
        <v>0</v>
      </c>
      <c r="F11" s="39" t="s">
        <v>8</v>
      </c>
      <c r="G11" s="42">
        <f>H9</f>
        <v>0</v>
      </c>
      <c r="H11" s="36"/>
      <c r="I11" s="37"/>
      <c r="J11" s="38"/>
      <c r="K11" s="40">
        <f>GA詳細!$B$49</f>
        <v>0</v>
      </c>
      <c r="L11" s="39" t="s">
        <v>8</v>
      </c>
      <c r="M11" s="42">
        <f>GA詳細!$F$49</f>
        <v>0</v>
      </c>
      <c r="N11" s="40">
        <f>GA詳細!$I$49</f>
        <v>0</v>
      </c>
      <c r="O11" s="39" t="s">
        <v>8</v>
      </c>
      <c r="P11" s="42">
        <f>GA詳細!$M$49</f>
        <v>0</v>
      </c>
      <c r="Q11" s="39">
        <f>GA詳細!$P$49</f>
        <v>0</v>
      </c>
      <c r="R11" s="39" t="s">
        <v>8</v>
      </c>
      <c r="S11" s="42">
        <f>GA詳細!$T$49</f>
        <v>0</v>
      </c>
      <c r="T11" s="55">
        <f t="shared" si="0"/>
        <v>0</v>
      </c>
      <c r="U11" s="56" t="s">
        <v>8</v>
      </c>
      <c r="V11" s="57">
        <f t="shared" si="1"/>
        <v>0</v>
      </c>
      <c r="W11" s="58"/>
      <c r="X11" s="59"/>
      <c r="Y11" s="64"/>
      <c r="Z11" s="62"/>
      <c r="AA11" s="63"/>
      <c r="AB11" s="63"/>
      <c r="AC11" s="63"/>
      <c r="AD11" s="63"/>
      <c r="AE11" s="63"/>
      <c r="AF11" s="63"/>
    </row>
    <row r="12" hidden="1" spans="1:32">
      <c r="A12" s="43" t="str">
        <f>組み合わせ!$A$10</f>
        <v>-</v>
      </c>
      <c r="B12" s="34">
        <f>M6</f>
        <v>0</v>
      </c>
      <c r="C12" s="33" t="s">
        <v>8</v>
      </c>
      <c r="D12" s="41">
        <f>K6</f>
        <v>0</v>
      </c>
      <c r="E12" s="33">
        <f>M8</f>
        <v>0</v>
      </c>
      <c r="F12" s="33" t="s">
        <v>8</v>
      </c>
      <c r="G12" s="33">
        <f>K8</f>
        <v>0</v>
      </c>
      <c r="H12" s="34">
        <f>M10</f>
        <v>0</v>
      </c>
      <c r="I12" s="33" t="s">
        <v>8</v>
      </c>
      <c r="J12" s="41">
        <f>K10</f>
        <v>0</v>
      </c>
      <c r="K12" s="30"/>
      <c r="L12" s="31"/>
      <c r="M12" s="32"/>
      <c r="N12" s="34">
        <f>GA詳細!$C$61</f>
        <v>0</v>
      </c>
      <c r="O12" s="33" t="s">
        <v>8</v>
      </c>
      <c r="P12" s="41">
        <f>GA詳細!$E$61</f>
        <v>0</v>
      </c>
      <c r="Q12" s="33">
        <f>GA詳細!$J$61</f>
        <v>0</v>
      </c>
      <c r="R12" s="33" t="s">
        <v>8</v>
      </c>
      <c r="S12" s="41">
        <f>GA詳細!$L$61</f>
        <v>0</v>
      </c>
      <c r="T12" s="51">
        <f t="shared" si="0"/>
        <v>0</v>
      </c>
      <c r="U12" s="52" t="s">
        <v>8</v>
      </c>
      <c r="V12" s="53">
        <f t="shared" si="1"/>
        <v>0</v>
      </c>
      <c r="W12" s="54">
        <f>COUNTIF(AA12:AF12,1)</f>
        <v>0</v>
      </c>
      <c r="X12" s="50" t="s">
        <v>8</v>
      </c>
      <c r="Y12" s="60">
        <f>COUNTIF(AA12:AF12,0)</f>
        <v>0</v>
      </c>
      <c r="Z12" s="62"/>
      <c r="AA12" s="63" t="str">
        <f>IF(B12&gt;D12,1,IF(B12&lt;D12,0,""))</f>
        <v/>
      </c>
      <c r="AB12" s="63" t="str">
        <f>IF(E12&gt;G12,1,IF(E12&lt;G12,0,""))</f>
        <v/>
      </c>
      <c r="AC12" s="63" t="str">
        <f>IF(H12&gt;J12,1,IF(H12&lt;J12,0,""))</f>
        <v/>
      </c>
      <c r="AD12" s="63" t="str">
        <f>IF(K12&gt;M12,1,IF(K12&lt;M12,0,""))</f>
        <v/>
      </c>
      <c r="AE12" s="63" t="str">
        <f>IF(N12&gt;P12,1,IF(N12&lt;P12,0,""))</f>
        <v/>
      </c>
      <c r="AF12" s="63" t="str">
        <f>IF(Q12&gt;S12,1,IF(Q12&lt;S12,0,""))</f>
        <v/>
      </c>
    </row>
    <row r="13" hidden="1" spans="1:32">
      <c r="A13" s="44"/>
      <c r="B13" s="40">
        <f>M7</f>
        <v>0</v>
      </c>
      <c r="C13" s="39" t="s">
        <v>8</v>
      </c>
      <c r="D13" s="42">
        <f>K7</f>
        <v>0</v>
      </c>
      <c r="E13" s="39">
        <f>M9</f>
        <v>0</v>
      </c>
      <c r="F13" s="39" t="s">
        <v>8</v>
      </c>
      <c r="G13" s="39">
        <f>K9</f>
        <v>0</v>
      </c>
      <c r="H13" s="40">
        <f>M11</f>
        <v>0</v>
      </c>
      <c r="I13" s="39" t="s">
        <v>8</v>
      </c>
      <c r="J13" s="42">
        <f>K11</f>
        <v>0</v>
      </c>
      <c r="K13" s="36"/>
      <c r="L13" s="37"/>
      <c r="M13" s="38"/>
      <c r="N13" s="40">
        <f>GA詳細!$B$61</f>
        <v>0</v>
      </c>
      <c r="O13" s="39" t="s">
        <v>8</v>
      </c>
      <c r="P13" s="42">
        <f>GA詳細!$F$61</f>
        <v>0</v>
      </c>
      <c r="Q13" s="39">
        <f>GA詳細!$I$61</f>
        <v>0</v>
      </c>
      <c r="R13" s="39" t="s">
        <v>8</v>
      </c>
      <c r="S13" s="42">
        <f>GA詳細!$M$61</f>
        <v>0</v>
      </c>
      <c r="T13" s="55">
        <f t="shared" si="0"/>
        <v>0</v>
      </c>
      <c r="U13" s="56" t="s">
        <v>8</v>
      </c>
      <c r="V13" s="57">
        <f t="shared" si="1"/>
        <v>0</v>
      </c>
      <c r="W13" s="58"/>
      <c r="X13" s="59"/>
      <c r="Y13" s="64"/>
      <c r="Z13" s="62"/>
      <c r="AA13" s="63"/>
      <c r="AB13" s="63"/>
      <c r="AC13" s="63"/>
      <c r="AD13" s="63"/>
      <c r="AE13" s="63"/>
      <c r="AF13" s="63"/>
    </row>
    <row r="14" hidden="1" spans="1:32">
      <c r="A14" s="43" t="str">
        <f>組み合わせ!$A$11</f>
        <v>-</v>
      </c>
      <c r="B14" s="34">
        <f>P6</f>
        <v>0</v>
      </c>
      <c r="C14" s="33" t="s">
        <v>8</v>
      </c>
      <c r="D14" s="41">
        <f>N6</f>
        <v>0</v>
      </c>
      <c r="E14" s="33">
        <f>P8</f>
        <v>0</v>
      </c>
      <c r="F14" s="33" t="s">
        <v>8</v>
      </c>
      <c r="G14" s="33">
        <f>N8</f>
        <v>0</v>
      </c>
      <c r="H14" s="34">
        <f>P10</f>
        <v>0</v>
      </c>
      <c r="I14" s="33" t="s">
        <v>8</v>
      </c>
      <c r="J14" s="41">
        <f>N10</f>
        <v>0</v>
      </c>
      <c r="K14" s="34">
        <f>P12</f>
        <v>0</v>
      </c>
      <c r="L14" s="33" t="s">
        <v>8</v>
      </c>
      <c r="M14" s="41">
        <f>N12</f>
        <v>0</v>
      </c>
      <c r="N14" s="30"/>
      <c r="O14" s="31"/>
      <c r="P14" s="32"/>
      <c r="Q14" s="33">
        <f>GA詳細!$Q$61</f>
        <v>0</v>
      </c>
      <c r="R14" s="33" t="s">
        <v>8</v>
      </c>
      <c r="S14" s="41">
        <f>GA詳細!$S$61</f>
        <v>0</v>
      </c>
      <c r="T14" s="51">
        <f t="shared" si="0"/>
        <v>0</v>
      </c>
      <c r="U14" s="52" t="s">
        <v>8</v>
      </c>
      <c r="V14" s="53">
        <f t="shared" si="1"/>
        <v>0</v>
      </c>
      <c r="W14" s="54">
        <f>COUNTIF(AA14:AF14,1)</f>
        <v>0</v>
      </c>
      <c r="X14" s="50" t="s">
        <v>8</v>
      </c>
      <c r="Y14" s="60">
        <f>COUNTIF(AA14:AF14,0)</f>
        <v>0</v>
      </c>
      <c r="Z14" s="62"/>
      <c r="AA14" s="63" t="str">
        <f>IF(B14&gt;D14,1,IF(B14&lt;D14,0,""))</f>
        <v/>
      </c>
      <c r="AB14" s="63" t="str">
        <f>IF(E14&gt;G14,1,IF(E14&lt;G14,0,""))</f>
        <v/>
      </c>
      <c r="AC14" s="63" t="str">
        <f>IF(H14&gt;J14,1,IF(H14&lt;J14,0,""))</f>
        <v/>
      </c>
      <c r="AD14" s="63" t="str">
        <f>IF(K14&gt;M14,1,IF(K14&lt;M14,0,""))</f>
        <v/>
      </c>
      <c r="AE14" s="63" t="str">
        <f>IF(N14&gt;P14,1,IF(N14&lt;P14,0,""))</f>
        <v/>
      </c>
      <c r="AF14" s="63" t="str">
        <f>IF(Q14&gt;S14,1,IF(Q14&lt;S14,0,""))</f>
        <v/>
      </c>
    </row>
    <row r="15" hidden="1" spans="1:32">
      <c r="A15" s="44"/>
      <c r="B15" s="40">
        <f>P7</f>
        <v>0</v>
      </c>
      <c r="C15" s="39" t="s">
        <v>8</v>
      </c>
      <c r="D15" s="42">
        <f>N7</f>
        <v>0</v>
      </c>
      <c r="E15" s="39">
        <f>P9</f>
        <v>0</v>
      </c>
      <c r="F15" s="39" t="s">
        <v>8</v>
      </c>
      <c r="G15" s="39">
        <f>N9</f>
        <v>0</v>
      </c>
      <c r="H15" s="40">
        <f>P11</f>
        <v>0</v>
      </c>
      <c r="I15" s="39" t="s">
        <v>8</v>
      </c>
      <c r="J15" s="42">
        <f>N11</f>
        <v>0</v>
      </c>
      <c r="K15" s="40">
        <f>P13</f>
        <v>0</v>
      </c>
      <c r="L15" s="39" t="s">
        <v>8</v>
      </c>
      <c r="M15" s="42">
        <f>N13</f>
        <v>0</v>
      </c>
      <c r="N15" s="36"/>
      <c r="O15" s="37"/>
      <c r="P15" s="38"/>
      <c r="Q15" s="39">
        <f>GA詳細!$P$61</f>
        <v>0</v>
      </c>
      <c r="R15" s="39" t="s">
        <v>8</v>
      </c>
      <c r="S15" s="42">
        <f>GA詳細!$T$61</f>
        <v>0</v>
      </c>
      <c r="T15" s="55">
        <f t="shared" si="0"/>
        <v>0</v>
      </c>
      <c r="U15" s="56" t="s">
        <v>8</v>
      </c>
      <c r="V15" s="57">
        <f t="shared" si="1"/>
        <v>0</v>
      </c>
      <c r="W15" s="58"/>
      <c r="X15" s="59"/>
      <c r="Y15" s="64"/>
      <c r="Z15" s="62"/>
      <c r="AA15" s="63"/>
      <c r="AB15" s="63"/>
      <c r="AC15" s="63"/>
      <c r="AD15" s="63"/>
      <c r="AE15" s="63"/>
      <c r="AF15" s="63"/>
    </row>
    <row r="16" hidden="1" spans="1:32">
      <c r="A16" s="43" t="str">
        <f>組み合わせ!$A$12</f>
        <v>-</v>
      </c>
      <c r="B16" s="34">
        <f>S6</f>
        <v>0</v>
      </c>
      <c r="C16" s="33" t="s">
        <v>8</v>
      </c>
      <c r="D16" s="41">
        <f>Q6</f>
        <v>0</v>
      </c>
      <c r="E16" s="33">
        <f>S8</f>
        <v>0</v>
      </c>
      <c r="F16" s="33" t="s">
        <v>8</v>
      </c>
      <c r="G16" s="33">
        <f>Q8</f>
        <v>0</v>
      </c>
      <c r="H16" s="34">
        <f>S10</f>
        <v>0</v>
      </c>
      <c r="I16" s="33" t="s">
        <v>8</v>
      </c>
      <c r="J16" s="41">
        <f>Q10</f>
        <v>0</v>
      </c>
      <c r="K16" s="34">
        <f>S12</f>
        <v>0</v>
      </c>
      <c r="L16" s="33" t="s">
        <v>8</v>
      </c>
      <c r="M16" s="41">
        <f>Q12</f>
        <v>0</v>
      </c>
      <c r="N16" s="34">
        <f>S14</f>
        <v>0</v>
      </c>
      <c r="O16" s="33" t="s">
        <v>8</v>
      </c>
      <c r="P16" s="41">
        <f>Q14</f>
        <v>0</v>
      </c>
      <c r="Q16" s="31"/>
      <c r="R16" s="31"/>
      <c r="S16" s="32"/>
      <c r="T16" s="51">
        <f t="shared" si="0"/>
        <v>0</v>
      </c>
      <c r="U16" s="52" t="s">
        <v>8</v>
      </c>
      <c r="V16" s="53">
        <f t="shared" si="1"/>
        <v>0</v>
      </c>
      <c r="W16" s="54">
        <f>COUNTIF(AA16:AF16,1)</f>
        <v>0</v>
      </c>
      <c r="X16" s="50" t="s">
        <v>8</v>
      </c>
      <c r="Y16" s="60">
        <f>COUNTIF(AA16:AF16,0)</f>
        <v>0</v>
      </c>
      <c r="Z16" s="62"/>
      <c r="AA16" s="63" t="str">
        <f>IF(B16&gt;D16,1,IF(B16&lt;D16,0,""))</f>
        <v/>
      </c>
      <c r="AB16" s="63" t="str">
        <f>IF(E16&gt;G16,1,IF(E16&lt;G16,0,""))</f>
        <v/>
      </c>
      <c r="AC16" s="63" t="str">
        <f>IF(H16&gt;J16,1,IF(H16&lt;J16,0,""))</f>
        <v/>
      </c>
      <c r="AD16" s="63" t="str">
        <f>IF(K16&gt;M16,1,IF(K16&lt;M16,0,""))</f>
        <v/>
      </c>
      <c r="AE16" s="63" t="str">
        <f>IF(N16&gt;P16,1,IF(N16&lt;P16,0,""))</f>
        <v/>
      </c>
      <c r="AF16" s="63" t="str">
        <f>IF(Q16&gt;S16,1,IF(Q16&lt;S16,0,""))</f>
        <v/>
      </c>
    </row>
    <row r="17" hidden="1" spans="1:32">
      <c r="A17" s="44"/>
      <c r="B17" s="40">
        <f>S7</f>
        <v>0</v>
      </c>
      <c r="C17" s="39" t="s">
        <v>8</v>
      </c>
      <c r="D17" s="42">
        <f>Q7</f>
        <v>0</v>
      </c>
      <c r="E17" s="39">
        <f>S9</f>
        <v>0</v>
      </c>
      <c r="F17" s="39" t="s">
        <v>8</v>
      </c>
      <c r="G17" s="39">
        <f>Q9</f>
        <v>0</v>
      </c>
      <c r="H17" s="40">
        <f>S11</f>
        <v>0</v>
      </c>
      <c r="I17" s="39" t="s">
        <v>8</v>
      </c>
      <c r="J17" s="42">
        <f>Q11</f>
        <v>0</v>
      </c>
      <c r="K17" s="40">
        <f>S13</f>
        <v>0</v>
      </c>
      <c r="L17" s="39" t="s">
        <v>8</v>
      </c>
      <c r="M17" s="42">
        <f>Q13</f>
        <v>0</v>
      </c>
      <c r="N17" s="40">
        <f>S15</f>
        <v>0</v>
      </c>
      <c r="O17" s="39" t="s">
        <v>8</v>
      </c>
      <c r="P17" s="42">
        <f>Q15</f>
        <v>0</v>
      </c>
      <c r="Q17" s="37"/>
      <c r="R17" s="37"/>
      <c r="S17" s="38"/>
      <c r="T17" s="55">
        <f t="shared" si="0"/>
        <v>0</v>
      </c>
      <c r="U17" s="56" t="s">
        <v>8</v>
      </c>
      <c r="V17" s="57">
        <f t="shared" si="1"/>
        <v>0</v>
      </c>
      <c r="W17" s="58"/>
      <c r="X17" s="59"/>
      <c r="Y17" s="64"/>
      <c r="Z17" s="62"/>
      <c r="AA17" s="63"/>
      <c r="AB17" s="63"/>
      <c r="AC17" s="63"/>
      <c r="AD17" s="63"/>
      <c r="AE17" s="63"/>
      <c r="AF17" s="63"/>
    </row>
    <row r="21" spans="2:19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2:19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2:19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2:19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2:19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2:19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2:19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</row>
    <row r="28" spans="2:19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</row>
    <row r="29" spans="2:19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</sheetData>
  <mergeCells count="38">
    <mergeCell ref="B5:D5"/>
    <mergeCell ref="E5:G5"/>
    <mergeCell ref="H5:J5"/>
    <mergeCell ref="K5:M5"/>
    <mergeCell ref="N5:P5"/>
    <mergeCell ref="Q5:S5"/>
    <mergeCell ref="T5:V5"/>
    <mergeCell ref="W5:Y5"/>
    <mergeCell ref="A6:A7"/>
    <mergeCell ref="A8:A9"/>
    <mergeCell ref="A10:A11"/>
    <mergeCell ref="A12:A13"/>
    <mergeCell ref="A14:A15"/>
    <mergeCell ref="A16:A17"/>
    <mergeCell ref="W6:W7"/>
    <mergeCell ref="W8:W9"/>
    <mergeCell ref="W10:W11"/>
    <mergeCell ref="W12:W13"/>
    <mergeCell ref="W14:W15"/>
    <mergeCell ref="W16:W17"/>
    <mergeCell ref="X6:X7"/>
    <mergeCell ref="X8:X9"/>
    <mergeCell ref="X10:X11"/>
    <mergeCell ref="X12:X13"/>
    <mergeCell ref="X14:X15"/>
    <mergeCell ref="X16:X17"/>
    <mergeCell ref="Y6:Y7"/>
    <mergeCell ref="Y8:Y9"/>
    <mergeCell ref="Y10:Y11"/>
    <mergeCell ref="Y12:Y13"/>
    <mergeCell ref="Y14:Y15"/>
    <mergeCell ref="Y16:Y17"/>
    <mergeCell ref="Z6:Z7"/>
    <mergeCell ref="Z8:Z9"/>
    <mergeCell ref="Z10:Z11"/>
    <mergeCell ref="Z12:Z13"/>
    <mergeCell ref="Z14:Z15"/>
    <mergeCell ref="Z16:Z17"/>
  </mergeCells>
  <conditionalFormatting sqref="E6:G7">
    <cfRule type="expression" dxfId="0" priority="30" stopIfTrue="1">
      <formula>AND($E$6=0,$G$6=0)</formula>
    </cfRule>
  </conditionalFormatting>
  <conditionalFormatting sqref="H6:J7">
    <cfRule type="expression" dxfId="0" priority="29" stopIfTrue="1">
      <formula>AND($H$6=0,$J$6=0)</formula>
    </cfRule>
  </conditionalFormatting>
  <conditionalFormatting sqref="K6:M7">
    <cfRule type="expression" dxfId="0" priority="28" stopIfTrue="1">
      <formula>AND($K$6=0,$M$6=0)</formula>
    </cfRule>
  </conditionalFormatting>
  <conditionalFormatting sqref="N6:P7">
    <cfRule type="expression" dxfId="0" priority="27" stopIfTrue="1">
      <formula>AND($N$6=0,$P$6=0)</formula>
    </cfRule>
  </conditionalFormatting>
  <conditionalFormatting sqref="Q6:S7">
    <cfRule type="expression" dxfId="0" priority="26" stopIfTrue="1">
      <formula>AND($Q$6=0,$S$6=0)</formula>
    </cfRule>
  </conditionalFormatting>
  <conditionalFormatting sqref="B8:D9">
    <cfRule type="expression" dxfId="0" priority="25" stopIfTrue="1">
      <formula>AND($B$8=0,$D$8=0)</formula>
    </cfRule>
  </conditionalFormatting>
  <conditionalFormatting sqref="H8:J9">
    <cfRule type="expression" dxfId="0" priority="24" stopIfTrue="1">
      <formula>AND($H$8=0,$J$8=0)</formula>
    </cfRule>
  </conditionalFormatting>
  <conditionalFormatting sqref="K8:M9">
    <cfRule type="expression" dxfId="0" priority="23" stopIfTrue="1">
      <formula>AND($K$8=0,$M$8=0)</formula>
    </cfRule>
  </conditionalFormatting>
  <conditionalFormatting sqref="N8:P9">
    <cfRule type="expression" dxfId="0" priority="22" stopIfTrue="1">
      <formula>AND($N$8=0,$P$8=0)</formula>
    </cfRule>
  </conditionalFormatting>
  <conditionalFormatting sqref="Q8:S9">
    <cfRule type="expression" dxfId="0" priority="21" stopIfTrue="1">
      <formula>AND($Q$8=0,$S$8=0)</formula>
    </cfRule>
  </conditionalFormatting>
  <conditionalFormatting sqref="B10:D11">
    <cfRule type="expression" dxfId="0" priority="20" stopIfTrue="1">
      <formula>AND($B$10=0,$D$10=0)</formula>
    </cfRule>
  </conditionalFormatting>
  <conditionalFormatting sqref="E10:G11">
    <cfRule type="expression" dxfId="0" priority="16" stopIfTrue="1">
      <formula>AND($E$10=0,$G$10=0)</formula>
    </cfRule>
  </conditionalFormatting>
  <conditionalFormatting sqref="K10:M11">
    <cfRule type="expression" dxfId="0" priority="9" stopIfTrue="1">
      <formula>AND($K$10=0,$M$10=0)</formula>
    </cfRule>
  </conditionalFormatting>
  <conditionalFormatting sqref="N10:P11">
    <cfRule type="expression" dxfId="0" priority="6" stopIfTrue="1">
      <formula>AND($N$10=0,$P$10=0)</formula>
    </cfRule>
  </conditionalFormatting>
  <conditionalFormatting sqref="Q10:S11">
    <cfRule type="expression" dxfId="0" priority="3" stopIfTrue="1">
      <formula>AND($Q$10=0,$S$10=0)</formula>
    </cfRule>
  </conditionalFormatting>
  <conditionalFormatting sqref="B12:D13">
    <cfRule type="expression" dxfId="0" priority="19" stopIfTrue="1">
      <formula>AND($B$12=0,$D$12=0)</formula>
    </cfRule>
  </conditionalFormatting>
  <conditionalFormatting sqref="E12:G13">
    <cfRule type="expression" dxfId="0" priority="15" stopIfTrue="1">
      <formula>AND(XEV$12=0,$G$12=0)</formula>
    </cfRule>
  </conditionalFormatting>
  <conditionalFormatting sqref="H12:J13">
    <cfRule type="expression" dxfId="0" priority="12" stopIfTrue="1">
      <formula>AND($H$12=0,$J$12=0)</formula>
    </cfRule>
  </conditionalFormatting>
  <conditionalFormatting sqref="N12:P13">
    <cfRule type="expression" dxfId="0" priority="5" stopIfTrue="1">
      <formula>AND($N$12=0,$P$12=0)</formula>
    </cfRule>
  </conditionalFormatting>
  <conditionalFormatting sqref="Q12:S13">
    <cfRule type="expression" dxfId="0" priority="2" stopIfTrue="1">
      <formula>AND($Q$12=0,$S$12=0)</formula>
    </cfRule>
  </conditionalFormatting>
  <conditionalFormatting sqref="B14:D15">
    <cfRule type="expression" dxfId="0" priority="18" stopIfTrue="1">
      <formula>AND($B$14=0,$D$14=0)</formula>
    </cfRule>
  </conditionalFormatting>
  <conditionalFormatting sqref="E14:G15">
    <cfRule type="expression" dxfId="0" priority="14" stopIfTrue="1">
      <formula>AND($E$14=0,$G$14=0)</formula>
    </cfRule>
  </conditionalFormatting>
  <conditionalFormatting sqref="H14:J15">
    <cfRule type="expression" dxfId="0" priority="11" stopIfTrue="1">
      <formula>AND($H$14=0,$J$14=0)</formula>
    </cfRule>
  </conditionalFormatting>
  <conditionalFormatting sqref="K14:M15">
    <cfRule type="expression" dxfId="0" priority="8" stopIfTrue="1">
      <formula>AND($K$14=0,$M$14=0)</formula>
    </cfRule>
  </conditionalFormatting>
  <conditionalFormatting sqref="Q14:S15">
    <cfRule type="expression" dxfId="0" priority="1" stopIfTrue="1">
      <formula>AND($Q$14=0,$S$14=0)</formula>
    </cfRule>
  </conditionalFormatting>
  <conditionalFormatting sqref="B16:D17">
    <cfRule type="expression" dxfId="0" priority="17" stopIfTrue="1">
      <formula>AND($B$16=0,$D$16=0)</formula>
    </cfRule>
  </conditionalFormatting>
  <conditionalFormatting sqref="E16:G17">
    <cfRule type="expression" dxfId="0" priority="13" stopIfTrue="1">
      <formula>AND($E$16=0,$G$16=0)</formula>
    </cfRule>
  </conditionalFormatting>
  <conditionalFormatting sqref="H16:J17">
    <cfRule type="expression" dxfId="0" priority="10" stopIfTrue="1">
      <formula>AND($H$16=0,$J$16=0)</formula>
    </cfRule>
  </conditionalFormatting>
  <conditionalFormatting sqref="K16:M17">
    <cfRule type="expression" dxfId="0" priority="7" stopIfTrue="1">
      <formula>AND($K$16=0,$M$16=0)</formula>
    </cfRule>
  </conditionalFormatting>
  <conditionalFormatting sqref="N16:P17">
    <cfRule type="expression" dxfId="0" priority="4" stopIfTrue="1">
      <formula>AND($N$16=0,$P$16=0)</formula>
    </cfRule>
  </conditionalFormatting>
  <pageMargins left="0.7" right="0.7" top="0.75" bottom="0.75" header="0.3" footer="0.3"/>
  <pageSetup paperSize="9" scale="9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zoomScale="80" zoomScaleNormal="80" workbookViewId="0">
      <selection activeCell="I21" sqref="I21"/>
    </sheetView>
  </sheetViews>
  <sheetFormatPr defaultColWidth="6.21666666666667" defaultRowHeight="11.25"/>
  <cols>
    <col min="1" max="1" width="3" style="1" customWidth="1"/>
    <col min="2" max="2" width="9.21666666666667" style="1" customWidth="1"/>
    <col min="3" max="3" width="2.10833333333333" style="2" customWidth="1"/>
    <col min="4" max="4" width="3.21666666666667" style="2" customWidth="1"/>
    <col min="5" max="5" width="2.10833333333333" style="2" customWidth="1"/>
    <col min="6" max="6" width="9.44166666666667" style="1" customWidth="1"/>
    <col min="7" max="8" width="3" style="1" customWidth="1"/>
    <col min="9" max="9" width="9.21666666666667" style="1" customWidth="1"/>
    <col min="10" max="10" width="2.10833333333333" style="2" customWidth="1"/>
    <col min="11" max="11" width="3.33333333333333" style="2" customWidth="1"/>
    <col min="12" max="12" width="2.10833333333333" style="2" customWidth="1"/>
    <col min="13" max="13" width="9.44166666666667" style="1" customWidth="1"/>
    <col min="14" max="15" width="3" style="1" customWidth="1"/>
    <col min="16" max="16" width="9.21666666666667" style="1" customWidth="1"/>
    <col min="17" max="17" width="2.10833333333333" style="2" customWidth="1"/>
    <col min="18" max="18" width="3.33333333333333" style="2" customWidth="1"/>
    <col min="19" max="19" width="2.10833333333333" style="2" customWidth="1"/>
    <col min="20" max="20" width="9.44166666666667" style="1" customWidth="1"/>
    <col min="21" max="21" width="4.10833333333333" style="1" customWidth="1"/>
    <col min="22" max="16384" width="6.21666666666667" style="1"/>
  </cols>
  <sheetData>
    <row r="1" ht="14.25" spans="1:1">
      <c r="A1" s="3" t="s">
        <v>15</v>
      </c>
    </row>
    <row r="2" ht="10.5" customHeight="1" spans="1:1">
      <c r="A2" s="3"/>
    </row>
    <row r="3" spans="2:20">
      <c r="B3" s="4">
        <v>45578</v>
      </c>
      <c r="F3" s="5" t="s">
        <v>16</v>
      </c>
      <c r="I3" s="4"/>
      <c r="M3" s="5"/>
      <c r="P3" s="4"/>
      <c r="T3" s="5"/>
    </row>
    <row r="4" ht="26.25" customHeight="1" spans="1:20">
      <c r="A4" s="6"/>
      <c r="B4" s="7" t="str">
        <f>組み合わせ!$A$7</f>
        <v>松本市役所</v>
      </c>
      <c r="C4" s="8"/>
      <c r="D4" s="9" t="s">
        <v>17</v>
      </c>
      <c r="E4" s="7" t="str">
        <f>組み合わせ!$A$8</f>
        <v>YKK</v>
      </c>
      <c r="F4" s="8"/>
      <c r="H4" s="9"/>
      <c r="I4" s="7" t="str">
        <f>組み合わせ!$A$7</f>
        <v>松本市役所</v>
      </c>
      <c r="J4" s="8"/>
      <c r="K4" s="9" t="s">
        <v>17</v>
      </c>
      <c r="L4" s="7" t="str">
        <f>組み合わせ!$A$9</f>
        <v>-</v>
      </c>
      <c r="M4" s="8"/>
      <c r="O4" s="9"/>
      <c r="P4" s="7" t="str">
        <f>組み合わせ!$A$8</f>
        <v>YKK</v>
      </c>
      <c r="Q4" s="8"/>
      <c r="R4" s="9" t="s">
        <v>17</v>
      </c>
      <c r="S4" s="7" t="str">
        <f>組み合わせ!$A$9</f>
        <v>-</v>
      </c>
      <c r="T4" s="8"/>
    </row>
    <row r="5" spans="1:20">
      <c r="A5" s="10" t="s">
        <v>18</v>
      </c>
      <c r="B5" s="11" t="s">
        <v>19</v>
      </c>
      <c r="C5" s="12">
        <v>1</v>
      </c>
      <c r="D5" s="13" t="s">
        <v>8</v>
      </c>
      <c r="E5" s="12">
        <v>8</v>
      </c>
      <c r="F5" s="11" t="s">
        <v>20</v>
      </c>
      <c r="H5" s="10" t="s">
        <v>18</v>
      </c>
      <c r="I5" s="11"/>
      <c r="J5" s="12"/>
      <c r="K5" s="13" t="s">
        <v>8</v>
      </c>
      <c r="L5" s="12"/>
      <c r="M5" s="11"/>
      <c r="O5" s="10" t="s">
        <v>18</v>
      </c>
      <c r="P5" s="11"/>
      <c r="Q5" s="12"/>
      <c r="R5" s="13" t="s">
        <v>8</v>
      </c>
      <c r="S5" s="12"/>
      <c r="T5" s="11"/>
    </row>
    <row r="6" spans="1:20">
      <c r="A6" s="14"/>
      <c r="B6" s="11" t="s">
        <v>21</v>
      </c>
      <c r="C6" s="15"/>
      <c r="D6" s="16"/>
      <c r="E6" s="15"/>
      <c r="F6" s="11" t="s">
        <v>22</v>
      </c>
      <c r="H6" s="14"/>
      <c r="I6" s="11"/>
      <c r="J6" s="15"/>
      <c r="K6" s="16"/>
      <c r="L6" s="15"/>
      <c r="M6" s="11"/>
      <c r="O6" s="14"/>
      <c r="P6" s="11"/>
      <c r="Q6" s="15"/>
      <c r="R6" s="16"/>
      <c r="S6" s="15"/>
      <c r="T6" s="11"/>
    </row>
    <row r="7" spans="1:20">
      <c r="A7" s="10" t="s">
        <v>23</v>
      </c>
      <c r="B7" s="11" t="s">
        <v>24</v>
      </c>
      <c r="C7" s="12">
        <v>8</v>
      </c>
      <c r="D7" s="13" t="s">
        <v>8</v>
      </c>
      <c r="E7" s="12">
        <v>1</v>
      </c>
      <c r="F7" s="11" t="s">
        <v>25</v>
      </c>
      <c r="H7" s="10" t="s">
        <v>23</v>
      </c>
      <c r="I7" s="11"/>
      <c r="J7" s="12"/>
      <c r="K7" s="13" t="s">
        <v>8</v>
      </c>
      <c r="L7" s="12"/>
      <c r="M7" s="11"/>
      <c r="O7" s="10" t="s">
        <v>23</v>
      </c>
      <c r="P7" s="11"/>
      <c r="Q7" s="12"/>
      <c r="R7" s="13" t="s">
        <v>8</v>
      </c>
      <c r="S7" s="12"/>
      <c r="T7" s="11"/>
    </row>
    <row r="8" spans="1:20">
      <c r="A8" s="14"/>
      <c r="B8" s="11" t="s">
        <v>26</v>
      </c>
      <c r="C8" s="15"/>
      <c r="D8" s="16"/>
      <c r="E8" s="15"/>
      <c r="F8" s="11" t="s">
        <v>27</v>
      </c>
      <c r="H8" s="14"/>
      <c r="I8" s="11"/>
      <c r="J8" s="15"/>
      <c r="K8" s="16"/>
      <c r="L8" s="15"/>
      <c r="M8" s="11"/>
      <c r="O8" s="14"/>
      <c r="P8" s="11"/>
      <c r="Q8" s="15"/>
      <c r="R8" s="16"/>
      <c r="S8" s="15"/>
      <c r="T8" s="11"/>
    </row>
    <row r="9" spans="1:20">
      <c r="A9" s="10" t="s">
        <v>28</v>
      </c>
      <c r="B9" s="11" t="s">
        <v>29</v>
      </c>
      <c r="C9" s="12">
        <v>0</v>
      </c>
      <c r="D9" s="13" t="s">
        <v>8</v>
      </c>
      <c r="E9" s="12">
        <v>8</v>
      </c>
      <c r="F9" s="11" t="s">
        <v>30</v>
      </c>
      <c r="H9" s="10" t="s">
        <v>28</v>
      </c>
      <c r="I9" s="11"/>
      <c r="J9" s="12"/>
      <c r="K9" s="13" t="s">
        <v>8</v>
      </c>
      <c r="L9" s="12"/>
      <c r="M9" s="11"/>
      <c r="O9" s="10" t="s">
        <v>28</v>
      </c>
      <c r="P9" s="11"/>
      <c r="Q9" s="12"/>
      <c r="R9" s="13" t="s">
        <v>8</v>
      </c>
      <c r="S9" s="12"/>
      <c r="T9" s="11"/>
    </row>
    <row r="10" spans="1:20">
      <c r="A10" s="14"/>
      <c r="B10" s="11" t="s">
        <v>29</v>
      </c>
      <c r="C10" s="15"/>
      <c r="D10" s="16"/>
      <c r="E10" s="15"/>
      <c r="F10" s="11" t="s">
        <v>31</v>
      </c>
      <c r="H10" s="14"/>
      <c r="I10" s="11"/>
      <c r="J10" s="15"/>
      <c r="K10" s="16"/>
      <c r="L10" s="15"/>
      <c r="M10" s="11"/>
      <c r="O10" s="14"/>
      <c r="P10" s="11"/>
      <c r="Q10" s="15"/>
      <c r="R10" s="16"/>
      <c r="S10" s="15"/>
      <c r="T10" s="11"/>
    </row>
    <row r="11" ht="26.25" customHeight="1" spans="1:20">
      <c r="A11" s="9" t="s">
        <v>32</v>
      </c>
      <c r="B11" s="11" t="s">
        <v>24</v>
      </c>
      <c r="C11" s="17">
        <v>8</v>
      </c>
      <c r="D11" s="18" t="s">
        <v>8</v>
      </c>
      <c r="E11" s="17">
        <v>2</v>
      </c>
      <c r="F11" s="11" t="s">
        <v>27</v>
      </c>
      <c r="H11" s="9" t="s">
        <v>32</v>
      </c>
      <c r="I11" s="11"/>
      <c r="J11" s="17"/>
      <c r="K11" s="18" t="s">
        <v>8</v>
      </c>
      <c r="L11" s="17"/>
      <c r="M11" s="11"/>
      <c r="O11" s="9" t="s">
        <v>32</v>
      </c>
      <c r="P11" s="11"/>
      <c r="Q11" s="17"/>
      <c r="R11" s="18" t="s">
        <v>8</v>
      </c>
      <c r="S11" s="17"/>
      <c r="T11" s="11"/>
    </row>
    <row r="12" ht="27" customHeight="1" spans="1:20">
      <c r="A12" s="9" t="s">
        <v>33</v>
      </c>
      <c r="B12" s="11" t="s">
        <v>19</v>
      </c>
      <c r="C12" s="17">
        <v>1</v>
      </c>
      <c r="D12" s="18" t="s">
        <v>8</v>
      </c>
      <c r="E12" s="17">
        <v>8</v>
      </c>
      <c r="F12" s="11" t="s">
        <v>22</v>
      </c>
      <c r="H12" s="9" t="s">
        <v>33</v>
      </c>
      <c r="I12" s="11"/>
      <c r="J12" s="17"/>
      <c r="K12" s="18" t="s">
        <v>8</v>
      </c>
      <c r="L12" s="17"/>
      <c r="M12" s="11"/>
      <c r="O12" s="9" t="s">
        <v>33</v>
      </c>
      <c r="P12" s="11"/>
      <c r="Q12" s="17"/>
      <c r="R12" s="18" t="s">
        <v>8</v>
      </c>
      <c r="S12" s="17"/>
      <c r="T12" s="11"/>
    </row>
    <row r="13" ht="26.25" customHeight="1" spans="1:20">
      <c r="A13" s="9"/>
      <c r="B13" s="19">
        <f>SUM(C5:C12)</f>
        <v>18</v>
      </c>
      <c r="C13" s="20">
        <v>2</v>
      </c>
      <c r="D13" s="21" t="s">
        <v>8</v>
      </c>
      <c r="E13" s="20">
        <v>3</v>
      </c>
      <c r="F13" s="19">
        <f>SUM(E5:E12)</f>
        <v>27</v>
      </c>
      <c r="H13" s="9"/>
      <c r="I13" s="19">
        <f>SUM(J5:J12)</f>
        <v>0</v>
      </c>
      <c r="J13" s="20"/>
      <c r="K13" s="21" t="s">
        <v>8</v>
      </c>
      <c r="L13" s="20"/>
      <c r="M13" s="19">
        <f>SUM(L5:L12)</f>
        <v>0</v>
      </c>
      <c r="O13" s="9"/>
      <c r="P13" s="19">
        <f>SUM(Q5:Q12)</f>
        <v>0</v>
      </c>
      <c r="Q13" s="20"/>
      <c r="R13" s="21" t="s">
        <v>8</v>
      </c>
      <c r="S13" s="20"/>
      <c r="T13" s="19">
        <f>SUM(S5:S12)</f>
        <v>0</v>
      </c>
    </row>
  </sheetData>
  <mergeCells count="42">
    <mergeCell ref="B4:C4"/>
    <mergeCell ref="E4:F4"/>
    <mergeCell ref="I4:J4"/>
    <mergeCell ref="L4:M4"/>
    <mergeCell ref="P4:Q4"/>
    <mergeCell ref="S4:T4"/>
    <mergeCell ref="A5:A6"/>
    <mergeCell ref="A7:A8"/>
    <mergeCell ref="A9:A10"/>
    <mergeCell ref="C5:C6"/>
    <mergeCell ref="C7:C8"/>
    <mergeCell ref="C9:C10"/>
    <mergeCell ref="D5:D6"/>
    <mergeCell ref="D7:D8"/>
    <mergeCell ref="D9:D10"/>
    <mergeCell ref="E5:E6"/>
    <mergeCell ref="E7:E8"/>
    <mergeCell ref="E9:E10"/>
    <mergeCell ref="H5:H6"/>
    <mergeCell ref="H7:H8"/>
    <mergeCell ref="H9:H10"/>
    <mergeCell ref="J5:J6"/>
    <mergeCell ref="J7:J8"/>
    <mergeCell ref="J9:J10"/>
    <mergeCell ref="K5:K6"/>
    <mergeCell ref="K7:K8"/>
    <mergeCell ref="K9:K10"/>
    <mergeCell ref="L5:L6"/>
    <mergeCell ref="L7:L8"/>
    <mergeCell ref="L9:L10"/>
    <mergeCell ref="O5:O6"/>
    <mergeCell ref="O7:O8"/>
    <mergeCell ref="O9:O10"/>
    <mergeCell ref="Q5:Q6"/>
    <mergeCell ref="Q7:Q8"/>
    <mergeCell ref="Q9:Q10"/>
    <mergeCell ref="R5:R6"/>
    <mergeCell ref="R7:R8"/>
    <mergeCell ref="R9:R10"/>
    <mergeCell ref="S5:S6"/>
    <mergeCell ref="S7:S8"/>
    <mergeCell ref="S9:S10"/>
  </mergeCells>
  <pageMargins left="0.93" right="0.787" top="0.4" bottom="0.36" header="0.31" footer="0.33"/>
  <pageSetup paperSize="9" scale="85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組み合わせ</vt:lpstr>
      <vt:lpstr>GA</vt:lpstr>
      <vt:lpstr>GA詳細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坂口正純</cp:lastModifiedBy>
  <dcterms:created xsi:type="dcterms:W3CDTF">2014-06-29T06:46:00Z</dcterms:created>
  <dcterms:modified xsi:type="dcterms:W3CDTF">2024-10-16T09:15:27Z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