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15e2ea1c2ee3f628/ドキュメント/jictf/league-kansai/"/>
    </mc:Choice>
  </mc:AlternateContent>
  <xr:revisionPtr revIDLastSave="35" documentId="11_8267E6A00B1C15261E719800DFC1205BA37A724A" xr6:coauthVersionLast="47" xr6:coauthVersionMax="47" xr10:uidLastSave="{6CA1947E-FB5F-4BE5-BFFE-73E454EE2467}"/>
  <bookViews>
    <workbookView xWindow="4776" yWindow="876" windowWidth="14244" windowHeight="10920" xr2:uid="{00000000-000D-0000-FFFF-FFFF00000000}"/>
  </bookViews>
  <sheets>
    <sheet name="結果報告" sheetId="4" r:id="rId1"/>
    <sheet name="書き方" sheetId="5" r:id="rId2"/>
    <sheet name="組み合わせ" sheetId="6" r:id="rId3"/>
    <sheet name="GA" sheetId="7" r:id="rId4"/>
    <sheet name="GB" sheetId="8" r:id="rId5"/>
    <sheet name="1A" sheetId="9" r:id="rId6"/>
    <sheet name="1B" sheetId="12" r:id="rId7"/>
    <sheet name="2A" sheetId="13" r:id="rId8"/>
    <sheet name="2B" sheetId="14" r:id="rId9"/>
  </sheets>
  <calcPr calcId="191029"/>
</workbook>
</file>

<file path=xl/calcChain.xml><?xml version="1.0" encoding="utf-8"?>
<calcChain xmlns="http://schemas.openxmlformats.org/spreadsheetml/2006/main">
  <c r="H18" i="4" l="1"/>
  <c r="H17" i="4"/>
  <c r="H15" i="4"/>
  <c r="H13" i="4"/>
  <c r="H11" i="4"/>
  <c r="G18" i="4"/>
  <c r="G17" i="4"/>
  <c r="G15" i="4"/>
  <c r="G13" i="4"/>
  <c r="G11" i="4"/>
  <c r="C19" i="4" l="1"/>
  <c r="E19" i="4"/>
  <c r="U40" i="4"/>
  <c r="T40" i="4"/>
  <c r="S40" i="4"/>
  <c r="R40" i="4"/>
  <c r="Q40" i="4"/>
  <c r="P40" i="4"/>
  <c r="O40" i="4"/>
  <c r="N40" i="4"/>
  <c r="M40" i="4"/>
  <c r="U39" i="4"/>
  <c r="T39" i="4"/>
  <c r="S39" i="4"/>
  <c r="R39" i="4"/>
  <c r="Q39" i="4"/>
  <c r="P39" i="4"/>
  <c r="O39" i="4"/>
  <c r="N39" i="4"/>
  <c r="M39" i="4"/>
  <c r="U38" i="4"/>
  <c r="T38" i="4"/>
  <c r="S38" i="4"/>
  <c r="R38" i="4"/>
  <c r="Q38" i="4"/>
  <c r="P38" i="4"/>
  <c r="O38" i="4"/>
  <c r="N38" i="4"/>
  <c r="M38" i="4"/>
  <c r="U37" i="4"/>
  <c r="T37" i="4"/>
  <c r="S37" i="4"/>
  <c r="R37" i="4"/>
  <c r="Q37" i="4"/>
  <c r="P37" i="4"/>
  <c r="O37" i="4"/>
  <c r="N37" i="4"/>
  <c r="M37" i="4"/>
  <c r="U36" i="4"/>
  <c r="T36" i="4"/>
  <c r="S36" i="4"/>
  <c r="R36" i="4"/>
  <c r="Q36" i="4"/>
  <c r="P36" i="4"/>
  <c r="O36" i="4"/>
  <c r="N36" i="4"/>
  <c r="M36" i="4"/>
  <c r="U35" i="4"/>
  <c r="T35" i="4"/>
  <c r="S35" i="4"/>
  <c r="R35" i="4"/>
  <c r="Q35" i="4"/>
  <c r="P35" i="4"/>
  <c r="O35" i="4"/>
  <c r="N35" i="4"/>
  <c r="M35" i="4"/>
  <c r="U34" i="4"/>
  <c r="T34" i="4"/>
  <c r="S34" i="4"/>
  <c r="R34" i="4"/>
  <c r="Q34" i="4"/>
  <c r="P34" i="4"/>
  <c r="O34" i="4"/>
  <c r="N34" i="4"/>
  <c r="M34" i="4"/>
  <c r="U33" i="4"/>
  <c r="T33" i="4"/>
  <c r="S33" i="4"/>
  <c r="R33" i="4"/>
  <c r="Q33" i="4"/>
  <c r="P33" i="4"/>
  <c r="O33" i="4"/>
  <c r="N33" i="4"/>
  <c r="M33" i="4"/>
  <c r="U32" i="4"/>
  <c r="T32" i="4"/>
  <c r="S32" i="4"/>
  <c r="R32" i="4"/>
  <c r="Q32" i="4"/>
  <c r="P32" i="4"/>
  <c r="O32" i="4"/>
  <c r="N32" i="4"/>
  <c r="M32" i="4"/>
  <c r="U31" i="4"/>
  <c r="T31" i="4"/>
  <c r="S31" i="4"/>
  <c r="R31" i="4"/>
  <c r="Q31" i="4"/>
  <c r="P31" i="4"/>
  <c r="O31" i="4"/>
  <c r="N31" i="4"/>
  <c r="M31" i="4"/>
  <c r="U30" i="4"/>
  <c r="T30" i="4"/>
  <c r="S30" i="4"/>
  <c r="R30" i="4"/>
  <c r="Q30" i="4"/>
  <c r="P30" i="4"/>
  <c r="O30" i="4"/>
  <c r="N30" i="4"/>
  <c r="M30" i="4"/>
  <c r="U29" i="4"/>
  <c r="T29" i="4"/>
  <c r="S29" i="4"/>
  <c r="R29" i="4"/>
  <c r="Q29" i="4"/>
  <c r="P29" i="4"/>
  <c r="O29" i="4"/>
  <c r="N29" i="4"/>
  <c r="M29" i="4"/>
  <c r="U28" i="4"/>
  <c r="T28" i="4"/>
  <c r="S28" i="4"/>
  <c r="R28" i="4"/>
  <c r="Q28" i="4"/>
  <c r="P28" i="4"/>
  <c r="O28" i="4"/>
  <c r="N28" i="4"/>
  <c r="M28" i="4"/>
  <c r="U27" i="4"/>
  <c r="T27" i="4"/>
  <c r="S27" i="4"/>
  <c r="R27" i="4"/>
  <c r="Q27" i="4"/>
  <c r="P27" i="4"/>
  <c r="O27" i="4"/>
  <c r="N27" i="4"/>
  <c r="M27" i="4"/>
  <c r="U26" i="4"/>
  <c r="T26" i="4"/>
  <c r="S26" i="4"/>
  <c r="R26" i="4"/>
  <c r="Q26" i="4"/>
  <c r="P26" i="4"/>
  <c r="O26" i="4"/>
  <c r="N26" i="4"/>
  <c r="M26" i="4"/>
  <c r="U25" i="4"/>
  <c r="T25" i="4"/>
  <c r="S25" i="4"/>
  <c r="R25" i="4"/>
  <c r="Q25" i="4"/>
  <c r="P25" i="4"/>
  <c r="O25" i="4"/>
  <c r="N25" i="4"/>
  <c r="M25" i="4"/>
  <c r="U24" i="4"/>
  <c r="T24" i="4"/>
  <c r="S24" i="4"/>
  <c r="R24" i="4"/>
  <c r="Q24" i="4"/>
  <c r="P24" i="4"/>
  <c r="O24" i="4"/>
  <c r="N24" i="4"/>
  <c r="M24" i="4"/>
  <c r="U23" i="4"/>
  <c r="T23" i="4"/>
  <c r="S23" i="4"/>
  <c r="R23" i="4"/>
  <c r="Q23" i="4"/>
  <c r="P23" i="4"/>
  <c r="O23" i="4"/>
  <c r="N23" i="4"/>
  <c r="M23" i="4"/>
  <c r="U22" i="4"/>
  <c r="T22" i="4"/>
  <c r="S22" i="4"/>
  <c r="R22" i="4"/>
  <c r="Q22" i="4"/>
  <c r="P22" i="4"/>
  <c r="O22" i="4"/>
  <c r="N22" i="4"/>
  <c r="M22" i="4"/>
  <c r="U21" i="4"/>
  <c r="T21" i="4"/>
  <c r="S21" i="4"/>
  <c r="R21" i="4"/>
  <c r="Q21" i="4"/>
  <c r="P21" i="4"/>
  <c r="O21" i="4"/>
  <c r="N21" i="4"/>
  <c r="M21" i="4"/>
  <c r="F21" i="4"/>
  <c r="B5" i="4" l="1"/>
  <c r="I7" i="4"/>
  <c r="F28" i="4"/>
  <c r="F27" i="4"/>
  <c r="F26" i="4"/>
  <c r="F25" i="4"/>
  <c r="F24" i="4"/>
  <c r="F23" i="4"/>
  <c r="F22" i="4"/>
  <c r="B19" i="4"/>
  <c r="F19" i="4"/>
  <c r="F16" i="5"/>
  <c r="B16" i="5"/>
  <c r="K32" i="4" l="1"/>
  <c r="I10" i="4"/>
  <c r="K38" i="4"/>
  <c r="K34" i="4"/>
  <c r="K26" i="4"/>
  <c r="K22" i="4"/>
  <c r="J38" i="4"/>
  <c r="J30" i="4"/>
  <c r="J26" i="4"/>
  <c r="K21" i="4"/>
  <c r="K30" i="4"/>
  <c r="J34" i="4"/>
  <c r="J22" i="4"/>
  <c r="K37" i="4"/>
  <c r="K33" i="4"/>
  <c r="K29" i="4"/>
  <c r="K25" i="4"/>
  <c r="J37" i="4"/>
  <c r="J33" i="4"/>
  <c r="J29" i="4"/>
  <c r="J25" i="4"/>
  <c r="J21" i="4"/>
  <c r="K28" i="4"/>
  <c r="J32" i="4"/>
  <c r="K35" i="4"/>
  <c r="J39" i="4"/>
  <c r="J23" i="4"/>
  <c r="K36" i="4"/>
  <c r="J40" i="4"/>
  <c r="J24" i="4"/>
  <c r="K27" i="4"/>
  <c r="J31" i="4"/>
  <c r="J36" i="4"/>
  <c r="K39" i="4"/>
  <c r="K23" i="4"/>
  <c r="J27" i="4"/>
  <c r="K24" i="4"/>
  <c r="J28" i="4"/>
  <c r="K31" i="4"/>
  <c r="J35" i="4"/>
  <c r="K40" i="4"/>
</calcChain>
</file>

<file path=xl/sharedStrings.xml><?xml version="1.0" encoding="utf-8"?>
<sst xmlns="http://schemas.openxmlformats.org/spreadsheetml/2006/main" count="646" uniqueCount="574">
  <si>
    <t>D2</t>
    <phoneticPr fontId="3"/>
  </si>
  <si>
    <t>-</t>
    <phoneticPr fontId="3"/>
  </si>
  <si>
    <t>v.s</t>
    <phoneticPr fontId="3"/>
  </si>
  <si>
    <t>D1</t>
    <phoneticPr fontId="3"/>
  </si>
  <si>
    <t>D3</t>
    <phoneticPr fontId="3"/>
  </si>
  <si>
    <t>S1</t>
    <phoneticPr fontId="3"/>
  </si>
  <si>
    <t>S2</t>
    <phoneticPr fontId="3"/>
  </si>
  <si>
    <t>試合結果報告の書き方例</t>
    <rPh sb="0" eb="2">
      <t>シアイ</t>
    </rPh>
    <rPh sb="2" eb="4">
      <t>ケッカ</t>
    </rPh>
    <rPh sb="4" eb="6">
      <t>ホウコク</t>
    </rPh>
    <rPh sb="7" eb="8">
      <t>カ</t>
    </rPh>
    <rPh sb="9" eb="10">
      <t>カタ</t>
    </rPh>
    <rPh sb="10" eb="11">
      <t>レイ</t>
    </rPh>
    <phoneticPr fontId="3"/>
  </si>
  <si>
    <t>鈴木　一郎</t>
    <rPh sb="0" eb="2">
      <t>スズキ</t>
    </rPh>
    <rPh sb="3" eb="5">
      <t>イチロウ</t>
    </rPh>
    <phoneticPr fontId="3"/>
  </si>
  <si>
    <t>松井　秀樹</t>
    <rPh sb="0" eb="2">
      <t>マツイ</t>
    </rPh>
    <rPh sb="3" eb="5">
      <t>ヒデキ</t>
    </rPh>
    <phoneticPr fontId="3"/>
  </si>
  <si>
    <t>7/4</t>
    <phoneticPr fontId="3"/>
  </si>
  <si>
    <t>長嶋　茂雄</t>
    <rPh sb="0" eb="2">
      <t>ナガシマ</t>
    </rPh>
    <rPh sb="3" eb="5">
      <t>シゲオ</t>
    </rPh>
    <phoneticPr fontId="3"/>
  </si>
  <si>
    <t>王　貞治</t>
    <rPh sb="0" eb="1">
      <t>オウ</t>
    </rPh>
    <rPh sb="2" eb="4">
      <t>サダハル</t>
    </rPh>
    <phoneticPr fontId="3"/>
  </si>
  <si>
    <t>日付</t>
    <rPh sb="0" eb="2">
      <t>ヒヅケ</t>
    </rPh>
    <phoneticPr fontId="3"/>
  </si>
  <si>
    <t>会場</t>
    <rPh sb="0" eb="2">
      <t>カイジョウ</t>
    </rPh>
    <phoneticPr fontId="3"/>
  </si>
  <si>
    <t>三菱コート</t>
    <rPh sb="0" eb="2">
      <t>ミツビシ</t>
    </rPh>
    <phoneticPr fontId="3"/>
  </si>
  <si>
    <t>ret</t>
    <phoneticPr fontId="3"/>
  </si>
  <si>
    <t>-</t>
    <phoneticPr fontId="3"/>
  </si>
  <si>
    <t>掛布　雅之</t>
    <rPh sb="0" eb="2">
      <t>カケフ</t>
    </rPh>
    <rPh sb="3" eb="5">
      <t>マサユキ</t>
    </rPh>
    <phoneticPr fontId="3"/>
  </si>
  <si>
    <t>松井　和頭央</t>
    <rPh sb="0" eb="2">
      <t>マツイ</t>
    </rPh>
    <rPh sb="3" eb="4">
      <t>ワ</t>
    </rPh>
    <rPh sb="4" eb="5">
      <t>アタマ</t>
    </rPh>
    <rPh sb="5" eb="6">
      <t>ヒサシ</t>
    </rPh>
    <phoneticPr fontId="3"/>
  </si>
  <si>
    <t>井口　資仁</t>
    <rPh sb="0" eb="2">
      <t>イグチ</t>
    </rPh>
    <phoneticPr fontId="3"/>
  </si>
  <si>
    <t>金本　知憲</t>
    <phoneticPr fontId="3"/>
  </si>
  <si>
    <t>清原 和博</t>
    <phoneticPr fontId="3"/>
  </si>
  <si>
    <t>岡田　彰布</t>
    <rPh sb="0" eb="2">
      <t>オカダ</t>
    </rPh>
    <phoneticPr fontId="3"/>
  </si>
  <si>
    <t>地区</t>
    <rPh sb="0" eb="2">
      <t>チク</t>
    </rPh>
    <phoneticPr fontId="3"/>
  </si>
  <si>
    <t>リーグ</t>
    <phoneticPr fontId="3"/>
  </si>
  <si>
    <t>ブロック</t>
    <phoneticPr fontId="3"/>
  </si>
  <si>
    <t>関西</t>
    <rPh sb="0" eb="2">
      <t>カンサイ</t>
    </rPh>
    <phoneticPr fontId="3"/>
  </si>
  <si>
    <t>ゴールド</t>
    <phoneticPr fontId="3"/>
  </si>
  <si>
    <t>A</t>
    <phoneticPr fontId="3"/>
  </si>
  <si>
    <t>＊”黄色”の欄のみ記入のこと</t>
    <rPh sb="2" eb="4">
      <t>キイロ</t>
    </rPh>
    <rPh sb="6" eb="7">
      <t>ラン</t>
    </rPh>
    <rPh sb="9" eb="11">
      <t>キニュウ</t>
    </rPh>
    <phoneticPr fontId="3"/>
  </si>
  <si>
    <t>試合日付と試合会場を記入</t>
  </si>
  <si>
    <t>選手名はフルネームで。</t>
  </si>
  <si>
    <t>スコアは半角数字で。</t>
  </si>
  <si>
    <t>最初から棄権の場合は、真ん中の欄に”ret”（半角）</t>
    <phoneticPr fontId="3"/>
  </si>
  <si>
    <t>タイブレークのスコアは、真ん中の欄に半角で。</t>
    <phoneticPr fontId="3"/>
  </si>
  <si>
    <t>試合途中で棄権の場合も、真ん中の欄に”ret”（半角）</t>
    <phoneticPr fontId="3"/>
  </si>
  <si>
    <t>＊詳細は、「書き方」のシート参照</t>
    <rPh sb="1" eb="3">
      <t>ショウサイ</t>
    </rPh>
    <rPh sb="6" eb="7">
      <t>カ</t>
    </rPh>
    <rPh sb="8" eb="9">
      <t>カタ</t>
    </rPh>
    <rPh sb="14" eb="16">
      <t>サンショウ</t>
    </rPh>
    <phoneticPr fontId="3"/>
  </si>
  <si>
    <t>JICTF試合結果報告</t>
    <rPh sb="5" eb="7">
      <t>シアイ</t>
    </rPh>
    <rPh sb="7" eb="9">
      <t>ケッカ</t>
    </rPh>
    <rPh sb="9" eb="11">
      <t>ホウコク</t>
    </rPh>
    <phoneticPr fontId="3"/>
  </si>
  <si>
    <t>チームA</t>
    <phoneticPr fontId="3"/>
  </si>
  <si>
    <t>チームB</t>
    <phoneticPr fontId="3"/>
  </si>
  <si>
    <t>「組み合わせ」シートの上位チームを左側に記載すること。</t>
    <rPh sb="1" eb="2">
      <t>ク</t>
    </rPh>
    <rPh sb="3" eb="4">
      <t>ア</t>
    </rPh>
    <rPh sb="11" eb="13">
      <t>ジョウイ</t>
    </rPh>
    <rPh sb="17" eb="19">
      <t>ヒダリガワ</t>
    </rPh>
    <rPh sb="20" eb="22">
      <t>キサイ</t>
    </rPh>
    <phoneticPr fontId="3"/>
  </si>
  <si>
    <t>1部</t>
    <rPh sb="1" eb="2">
      <t>ブ</t>
    </rPh>
    <phoneticPr fontId="3"/>
  </si>
  <si>
    <t>2部</t>
    <rPh sb="1" eb="2">
      <t>ブ</t>
    </rPh>
    <phoneticPr fontId="3"/>
  </si>
  <si>
    <t>B</t>
    <phoneticPr fontId="3"/>
  </si>
  <si>
    <t xml:space="preserve"> ※地区リーグ戦の前にピンクの欄を更新のこと</t>
    <rPh sb="2" eb="4">
      <t>チク</t>
    </rPh>
    <rPh sb="7" eb="8">
      <t>セン</t>
    </rPh>
    <rPh sb="9" eb="10">
      <t>マエ</t>
    </rPh>
    <rPh sb="15" eb="16">
      <t>ラン</t>
    </rPh>
    <rPh sb="17" eb="19">
      <t>コウシン</t>
    </rPh>
    <phoneticPr fontId="22"/>
  </si>
  <si>
    <t>1部リーグ</t>
    <rPh sb="1" eb="2">
      <t>ブ</t>
    </rPh>
    <phoneticPr fontId="22"/>
  </si>
  <si>
    <t>2部リーグ</t>
    <rPh sb="1" eb="2">
      <t>ブ</t>
    </rPh>
    <phoneticPr fontId="22"/>
  </si>
  <si>
    <t>ゴールドリーグ</t>
    <phoneticPr fontId="22"/>
  </si>
  <si>
    <t>Aブロック</t>
    <phoneticPr fontId="22"/>
  </si>
  <si>
    <t>Bブロック</t>
    <phoneticPr fontId="22"/>
  </si>
  <si>
    <t>ー</t>
    <phoneticPr fontId="22"/>
  </si>
  <si>
    <t>シャープ</t>
  </si>
  <si>
    <t>コマツ</t>
  </si>
  <si>
    <t>阪急電鉄</t>
  </si>
  <si>
    <t>Ａ－１</t>
  </si>
  <si>
    <t>Ａ－２</t>
  </si>
  <si>
    <t>Ａ－３</t>
  </si>
  <si>
    <t>Ａ－４</t>
  </si>
  <si>
    <t>Ａ－５</t>
  </si>
  <si>
    <t>Ａ－６</t>
  </si>
  <si>
    <t>武智　邦彦</t>
  </si>
  <si>
    <t>井上　修一</t>
  </si>
  <si>
    <t>藤原　一也</t>
  </si>
  <si>
    <t>田島　一宏</t>
  </si>
  <si>
    <t>福居　直樹</t>
  </si>
  <si>
    <t>江馬　啓悟</t>
  </si>
  <si>
    <t>豆谷　智治</t>
  </si>
  <si>
    <t>有馬美津秀</t>
  </si>
  <si>
    <t>上野　雅史</t>
  </si>
  <si>
    <t>塚尾　安範</t>
  </si>
  <si>
    <t>前田　和彦</t>
  </si>
  <si>
    <t>小林　祥樹</t>
  </si>
  <si>
    <t>深山　隆史</t>
  </si>
  <si>
    <t>原　　聖二</t>
  </si>
  <si>
    <t>田中　大輔</t>
  </si>
  <si>
    <t>松下　宏昌</t>
  </si>
  <si>
    <t>橋本　和幸</t>
  </si>
  <si>
    <t>片平　尭之</t>
  </si>
  <si>
    <t>明石　寛人</t>
  </si>
  <si>
    <t>原田　直也</t>
  </si>
  <si>
    <t>栗田　広樹</t>
  </si>
  <si>
    <t>滝沢　剛人</t>
  </si>
  <si>
    <t>生良　真隆</t>
  </si>
  <si>
    <t>野口　秀樹</t>
  </si>
  <si>
    <t>田中　良幸</t>
  </si>
  <si>
    <t>柴田　信之</t>
  </si>
  <si>
    <t>熊本　　篤</t>
  </si>
  <si>
    <t>辻田　勝彦</t>
  </si>
  <si>
    <t>大塚　千宏</t>
  </si>
  <si>
    <t>平崎　武人</t>
  </si>
  <si>
    <t>神崎　庸輔</t>
  </si>
  <si>
    <t>小野田宏之</t>
  </si>
  <si>
    <t>井筒　康太</t>
  </si>
  <si>
    <t>大鹿　康造</t>
  </si>
  <si>
    <t>中村　昌博</t>
  </si>
  <si>
    <t>磯部　康明</t>
  </si>
  <si>
    <t>柴田　　亘</t>
  </si>
  <si>
    <t>西村　　巧</t>
  </si>
  <si>
    <t>山口　英樹</t>
  </si>
  <si>
    <t>中村　渡弘</t>
  </si>
  <si>
    <t>和田　温志</t>
  </si>
  <si>
    <t>福田　健司</t>
  </si>
  <si>
    <t>佐藤　直也</t>
  </si>
  <si>
    <t>速水祐太朗</t>
  </si>
  <si>
    <t>井本　　力</t>
  </si>
  <si>
    <t>岡田　礼治</t>
  </si>
  <si>
    <t>新居　遊夢</t>
  </si>
  <si>
    <t>上田　信行</t>
  </si>
  <si>
    <t>八木　哲郎</t>
  </si>
  <si>
    <t>中筋　翔太</t>
  </si>
  <si>
    <t>林　　賢輔</t>
  </si>
  <si>
    <t>深井　陽介</t>
  </si>
  <si>
    <t>関西ゴールドリーグ戦</t>
    <rPh sb="0" eb="2">
      <t>カンサイ</t>
    </rPh>
    <rPh sb="9" eb="10">
      <t>セン</t>
    </rPh>
    <phoneticPr fontId="3"/>
  </si>
  <si>
    <t>登録
No.</t>
    <phoneticPr fontId="3"/>
  </si>
  <si>
    <t>【ブロック：A】</t>
    <phoneticPr fontId="3"/>
  </si>
  <si>
    <t>&lt;&lt;出場選手登録簿&gt;&gt;</t>
    <rPh sb="2" eb="4">
      <t>シュツジョウ</t>
    </rPh>
    <rPh sb="4" eb="6">
      <t>センシュ</t>
    </rPh>
    <rPh sb="6" eb="9">
      <t>トウロクボ</t>
    </rPh>
    <phoneticPr fontId="3"/>
  </si>
  <si>
    <t>Ｂ－１</t>
  </si>
  <si>
    <t>Ｂ－２</t>
  </si>
  <si>
    <t>Ｂ－３</t>
  </si>
  <si>
    <t>Ｂ－４</t>
  </si>
  <si>
    <t>Ｂ－５</t>
  </si>
  <si>
    <t>Ｂ－６</t>
  </si>
  <si>
    <t>関西電力</t>
  </si>
  <si>
    <t>大阪府庁</t>
  </si>
  <si>
    <t>岩谷産業</t>
  </si>
  <si>
    <t>葉山　武彦</t>
  </si>
  <si>
    <t>山本　健二</t>
  </si>
  <si>
    <t>寺前　清彦</t>
  </si>
  <si>
    <t>向井　正明</t>
  </si>
  <si>
    <t>上澤　行成</t>
  </si>
  <si>
    <t>吉川　晃二</t>
  </si>
  <si>
    <t>出川　　勉</t>
  </si>
  <si>
    <t>庄司　大輝</t>
  </si>
  <si>
    <t>立原　　博</t>
  </si>
  <si>
    <t>濱田　真嗣</t>
  </si>
  <si>
    <t>武内　直人</t>
  </si>
  <si>
    <t>中村　亮太</t>
  </si>
  <si>
    <t>古村　賢太</t>
  </si>
  <si>
    <t>田中　　亮</t>
  </si>
  <si>
    <t>乾　　史樹</t>
  </si>
  <si>
    <t>坂東　聖明</t>
  </si>
  <si>
    <t>有本　聖吾</t>
  </si>
  <si>
    <t>川西　　暁</t>
  </si>
  <si>
    <t>三木　將弘</t>
  </si>
  <si>
    <t>門田　淳也</t>
  </si>
  <si>
    <t>槇田　章吾</t>
  </si>
  <si>
    <t>大西　眞裕</t>
  </si>
  <si>
    <t>土屋　敦史</t>
  </si>
  <si>
    <t>水谷　純也</t>
  </si>
  <si>
    <t>高橋　卓見</t>
  </si>
  <si>
    <t>宮　　英之</t>
  </si>
  <si>
    <t>安達　祐太</t>
  </si>
  <si>
    <t>笠井　雄剛</t>
  </si>
  <si>
    <t>伴　　亮志</t>
  </si>
  <si>
    <t>池田　裕太</t>
  </si>
  <si>
    <t>大西　勇介</t>
  </si>
  <si>
    <t>笹谷　俊介</t>
  </si>
  <si>
    <t>野田　昌弘</t>
  </si>
  <si>
    <t>冨田  和秀</t>
  </si>
  <si>
    <t>【ブロック：B】</t>
    <phoneticPr fontId="3"/>
  </si>
  <si>
    <t>大原　裕史</t>
  </si>
  <si>
    <t>吉岡　青樹</t>
  </si>
  <si>
    <t>佐治　雄一</t>
  </si>
  <si>
    <t>濱村　文久</t>
  </si>
  <si>
    <t>松井　正文</t>
  </si>
  <si>
    <t>松本　拓磨</t>
  </si>
  <si>
    <t>遠山　貴寛</t>
  </si>
  <si>
    <t>戸田　慎哉</t>
  </si>
  <si>
    <t>大槻　英樹</t>
  </si>
  <si>
    <t>柏木　拓真</t>
  </si>
  <si>
    <t>清水　康司</t>
  </si>
  <si>
    <t>植村　英雄</t>
  </si>
  <si>
    <t>宮内　智秀</t>
  </si>
  <si>
    <t>石川　悠太</t>
  </si>
  <si>
    <t>大野　昌義</t>
  </si>
  <si>
    <t>川上　　潤</t>
  </si>
  <si>
    <t>福田　和徳</t>
  </si>
  <si>
    <t>鬼頭　幸靖</t>
  </si>
  <si>
    <t>浅野　裕樹</t>
  </si>
  <si>
    <t>堤　　優真</t>
  </si>
  <si>
    <t>山中　翔太</t>
  </si>
  <si>
    <t>岡部　貴也</t>
  </si>
  <si>
    <t>松根　幹好</t>
  </si>
  <si>
    <t>上根　啓一</t>
  </si>
  <si>
    <t>米原　隆雄</t>
  </si>
  <si>
    <t>一本杉　博</t>
  </si>
  <si>
    <t>高橋　賢治</t>
  </si>
  <si>
    <t>伊勢　　貴</t>
  </si>
  <si>
    <t>江浦　　浩</t>
  </si>
  <si>
    <t>関西Ⅰ部リーグ戦</t>
    <rPh sb="0" eb="2">
      <t>カンサイ</t>
    </rPh>
    <rPh sb="3" eb="4">
      <t>ブ</t>
    </rPh>
    <rPh sb="7" eb="8">
      <t>セン</t>
    </rPh>
    <phoneticPr fontId="3"/>
  </si>
  <si>
    <t>ミズノＡ</t>
  </si>
  <si>
    <t>松下　哲也</t>
  </si>
  <si>
    <t>松尾　祐希</t>
  </si>
  <si>
    <t>柳原　泰宏</t>
  </si>
  <si>
    <t>青山　寛幸</t>
  </si>
  <si>
    <t>遠城寺　悠</t>
  </si>
  <si>
    <t>谷口　雅彦</t>
  </si>
  <si>
    <t>木村　浩之</t>
  </si>
  <si>
    <t>平林　正彦</t>
  </si>
  <si>
    <t>寒川　隆雄</t>
  </si>
  <si>
    <t>篠原　冴企</t>
  </si>
  <si>
    <t>野口　貴啓</t>
  </si>
  <si>
    <t>荒川　芳弘</t>
  </si>
  <si>
    <t>大橋　純二</t>
  </si>
  <si>
    <t>辻村　浩樹</t>
  </si>
  <si>
    <t>大坂　光旦</t>
  </si>
  <si>
    <t>貞方　裕達</t>
  </si>
  <si>
    <t>緒方　賢史</t>
  </si>
  <si>
    <t>森川　忠典</t>
  </si>
  <si>
    <t>丸山　貴弘</t>
  </si>
  <si>
    <t>西田　裕亮</t>
  </si>
  <si>
    <t>山田　邦浩</t>
  </si>
  <si>
    <t>高松　洋平</t>
  </si>
  <si>
    <t>山本　亜紀</t>
  </si>
  <si>
    <t>三村　金也</t>
  </si>
  <si>
    <t>入川　淳平</t>
  </si>
  <si>
    <t>浅岡　浩平</t>
  </si>
  <si>
    <t>齋藤　　剛</t>
  </si>
  <si>
    <t>岡田　　茂</t>
  </si>
  <si>
    <t>安原　正人</t>
  </si>
  <si>
    <t>日立造船</t>
  </si>
  <si>
    <t>ミズノＢ</t>
  </si>
  <si>
    <t>北　憲二郎</t>
  </si>
  <si>
    <t>安藤　公司</t>
  </si>
  <si>
    <t>佐藤　智直</t>
  </si>
  <si>
    <t>仲谷　光司</t>
  </si>
  <si>
    <t>鵜久森　勝</t>
  </si>
  <si>
    <t>木場　和則</t>
  </si>
  <si>
    <t>朝長　　晃</t>
  </si>
  <si>
    <t>藤田　純一</t>
  </si>
  <si>
    <t>大窪　慈生</t>
  </si>
  <si>
    <t>半田　義彦</t>
  </si>
  <si>
    <t>嘉屋　徹道</t>
  </si>
  <si>
    <t>野中　俊生</t>
  </si>
  <si>
    <t>藤田　真也</t>
  </si>
  <si>
    <t>古家　丈尚</t>
  </si>
  <si>
    <t>永尾　英太</t>
  </si>
  <si>
    <t>森　　秀明</t>
  </si>
  <si>
    <t>野村　幸広</t>
  </si>
  <si>
    <t>村川　　博</t>
  </si>
  <si>
    <t>赤塚　祥太</t>
  </si>
  <si>
    <t>前田　公也</t>
  </si>
  <si>
    <t>山野　誠史</t>
  </si>
  <si>
    <t>上田　勲輝</t>
  </si>
  <si>
    <t>池頭　和孝</t>
  </si>
  <si>
    <t>平野　瑞樹</t>
  </si>
  <si>
    <t>尾松　真次</t>
  </si>
  <si>
    <t>植山　佳史</t>
  </si>
  <si>
    <t>山本　尚紀</t>
  </si>
  <si>
    <t>田所　秀之</t>
  </si>
  <si>
    <t>山口　拓也</t>
  </si>
  <si>
    <t>野澤　啓輔</t>
  </si>
  <si>
    <t>持田　誠也</t>
  </si>
  <si>
    <t>原田　一人</t>
  </si>
  <si>
    <t>関西Ⅱ部リーグ戦</t>
    <rPh sb="0" eb="2">
      <t>カンサイ</t>
    </rPh>
    <rPh sb="3" eb="4">
      <t>ブ</t>
    </rPh>
    <rPh sb="7" eb="8">
      <t>セン</t>
    </rPh>
    <phoneticPr fontId="3"/>
  </si>
  <si>
    <t>【ブロック：A】</t>
    <phoneticPr fontId="3"/>
  </si>
  <si>
    <t>勝ち試合数、勝ちゲーム数は自動計算されます。（この欄は、何も記入しないでください）</t>
    <rPh sb="2" eb="4">
      <t>シアイ</t>
    </rPh>
    <rPh sb="4" eb="5">
      <t>スウ</t>
    </rPh>
    <rPh sb="6" eb="7">
      <t>カ</t>
    </rPh>
    <phoneticPr fontId="3"/>
  </si>
  <si>
    <t>東京海上日動火災保険</t>
  </si>
  <si>
    <t>矢野駿太郎</t>
  </si>
  <si>
    <t>安藤　貴之</t>
  </si>
  <si>
    <t>荒木　俊弥</t>
  </si>
  <si>
    <t>家永　翔伍</t>
  </si>
  <si>
    <t>北　　祐人</t>
  </si>
  <si>
    <t>大阪ガスＡ</t>
  </si>
  <si>
    <t>藪　　直希</t>
  </si>
  <si>
    <t>飛田　和邦</t>
  </si>
  <si>
    <t>松井　麻斗</t>
  </si>
  <si>
    <t>鈴木　啓太</t>
  </si>
  <si>
    <t>三菱ＵＦＪ銀行</t>
  </si>
  <si>
    <t>ＮＴＴ西日本Ｂ</t>
  </si>
  <si>
    <t>板坂　　潤</t>
  </si>
  <si>
    <t>秋田　明彦</t>
  </si>
  <si>
    <t>渡辺　　潤</t>
  </si>
  <si>
    <t>吉村　優輝</t>
  </si>
  <si>
    <t>鈴川　　茜</t>
  </si>
  <si>
    <t>西岡　拓哉</t>
  </si>
  <si>
    <t>長谷川　通</t>
  </si>
  <si>
    <t>岩崎　　亮</t>
  </si>
  <si>
    <t>増田　悠汰</t>
  </si>
  <si>
    <t>今井　祐輔</t>
  </si>
  <si>
    <t>大阪ガスＢ</t>
  </si>
  <si>
    <t>山本　淳一</t>
  </si>
  <si>
    <t>河合　謙吾</t>
  </si>
  <si>
    <t>尊田　健介</t>
  </si>
  <si>
    <t>蔵本　幹生</t>
  </si>
  <si>
    <t>加藤　久弥</t>
  </si>
  <si>
    <t>寺山　　卓</t>
  </si>
  <si>
    <t>西岡　剛志</t>
  </si>
  <si>
    <t>工藤　健作</t>
  </si>
  <si>
    <t>堅田　啓介</t>
  </si>
  <si>
    <t>白木　康博</t>
  </si>
  <si>
    <t>上田　　威</t>
  </si>
  <si>
    <t>石戸　雄大</t>
  </si>
  <si>
    <t>林　　清治</t>
  </si>
  <si>
    <t>北垣　俊一</t>
  </si>
  <si>
    <t>岡本　健市</t>
  </si>
  <si>
    <t>周藤　茂孝</t>
  </si>
  <si>
    <t>山本　真也</t>
  </si>
  <si>
    <t>JICTF関西地区リーグ戦組み合わせ一覧</t>
    <rPh sb="5" eb="7">
      <t>カンサイ</t>
    </rPh>
    <rPh sb="7" eb="9">
      <t>チク</t>
    </rPh>
    <rPh sb="12" eb="13">
      <t>セン</t>
    </rPh>
    <rPh sb="13" eb="14">
      <t>ク</t>
    </rPh>
    <rPh sb="15" eb="16">
      <t>ア</t>
    </rPh>
    <rPh sb="18" eb="20">
      <t>イチラン</t>
    </rPh>
    <phoneticPr fontId="3"/>
  </si>
  <si>
    <t>田中優之介</t>
  </si>
  <si>
    <t>小清水拓生</t>
  </si>
  <si>
    <t>佐藤　英充</t>
  </si>
  <si>
    <t>外山　一光</t>
  </si>
  <si>
    <t>深井　　圭</t>
  </si>
  <si>
    <t>小池　直哉</t>
  </si>
  <si>
    <t>田口　暁久</t>
  </si>
  <si>
    <t>中谷　亮太</t>
  </si>
  <si>
    <t>古田　伊蕗</t>
  </si>
  <si>
    <t>樽本　直弥</t>
  </si>
  <si>
    <t>花村　洋人</t>
  </si>
  <si>
    <t>押田　星南</t>
  </si>
  <si>
    <t>矢嶋　朋也</t>
  </si>
  <si>
    <t>濵野　佑太</t>
  </si>
  <si>
    <t>原　　一智</t>
  </si>
  <si>
    <t>小野田　樹</t>
  </si>
  <si>
    <t>松岡　佑樹</t>
  </si>
  <si>
    <t>塚平　教博</t>
  </si>
  <si>
    <t>コカ・コーラボトラーズ</t>
  </si>
  <si>
    <t>中岡　優太</t>
  </si>
  <si>
    <t>湯川　宜則</t>
  </si>
  <si>
    <t>田中　翔馬</t>
  </si>
  <si>
    <t>藤井　大貴</t>
  </si>
  <si>
    <t>黒沢　哲哉</t>
  </si>
  <si>
    <t>石田　貴大</t>
  </si>
  <si>
    <t>大塚　兼重</t>
  </si>
  <si>
    <t>西田　昴生</t>
  </si>
  <si>
    <t>田中 顕一郎</t>
  </si>
  <si>
    <t>小林　祐介</t>
  </si>
  <si>
    <t>堀田　裕樹</t>
  </si>
  <si>
    <t>天清　宗山</t>
  </si>
  <si>
    <t>若園　遼太</t>
  </si>
  <si>
    <t>中村　恒大</t>
  </si>
  <si>
    <t>大山　英泰</t>
  </si>
  <si>
    <t>吉田　　実</t>
  </si>
  <si>
    <t>土井　俊二</t>
  </si>
  <si>
    <t>小原　一裕</t>
  </si>
  <si>
    <t>見米　裕二</t>
  </si>
  <si>
    <t>松井　友広</t>
  </si>
  <si>
    <t>篠　　拓也</t>
  </si>
  <si>
    <t>影林　拓磨</t>
  </si>
  <si>
    <t>奥山　夏生</t>
  </si>
  <si>
    <t>守岡　大輔</t>
  </si>
  <si>
    <t>佐々木 万晶</t>
  </si>
  <si>
    <t>岡本　僚太</t>
  </si>
  <si>
    <t>森下　雄大</t>
  </si>
  <si>
    <t>坂本　匡史</t>
  </si>
  <si>
    <t>橋本　直暉</t>
  </si>
  <si>
    <t>清水　義弘</t>
  </si>
  <si>
    <t>角谷　岳志</t>
  </si>
  <si>
    <t>利田　陽平</t>
  </si>
  <si>
    <t>坂本　紘一</t>
  </si>
  <si>
    <t>杉山　和誠</t>
  </si>
  <si>
    <t>井浦　信也</t>
  </si>
  <si>
    <t>石橋　英章</t>
  </si>
  <si>
    <t>藤井　孝昌</t>
  </si>
  <si>
    <t>長尾　　遼</t>
  </si>
  <si>
    <t>横田　克行</t>
  </si>
  <si>
    <t>福中　広幸</t>
  </si>
  <si>
    <t>佐藤　俊宏</t>
  </si>
  <si>
    <t>林　　慶樹</t>
  </si>
  <si>
    <t>水野　雅人</t>
  </si>
  <si>
    <t>☆石井克典</t>
  </si>
  <si>
    <t>☆武本直樹</t>
  </si>
  <si>
    <t>2022年度JICTF全国社会人テニス</t>
    <rPh sb="4" eb="5">
      <t>ネン</t>
    </rPh>
    <rPh sb="5" eb="6">
      <t>ド</t>
    </rPh>
    <rPh sb="11" eb="13">
      <t>ゼンコク</t>
    </rPh>
    <rPh sb="13" eb="15">
      <t>シャカイ</t>
    </rPh>
    <rPh sb="15" eb="16">
      <t>ジン</t>
    </rPh>
    <phoneticPr fontId="3"/>
  </si>
  <si>
    <t>大原　孝慶</t>
  </si>
  <si>
    <t>寺田憲太郎</t>
  </si>
  <si>
    <t>塚原　　識</t>
  </si>
  <si>
    <t>重田　浩介</t>
  </si>
  <si>
    <t>尾崎　裕亮</t>
  </si>
  <si>
    <t>髙田　　祐</t>
  </si>
  <si>
    <t>堤　　大樹</t>
  </si>
  <si>
    <t>山口　大晴</t>
  </si>
  <si>
    <t>森原　拓弥</t>
  </si>
  <si>
    <t>吉田　健朗</t>
  </si>
  <si>
    <t>伊東聡太郎</t>
  </si>
  <si>
    <t>奥村　　誠</t>
  </si>
  <si>
    <t>坂本　大地</t>
  </si>
  <si>
    <t>石田　　潤</t>
  </si>
  <si>
    <t>赤松　祥徳</t>
  </si>
  <si>
    <t>渡辺　直威</t>
  </si>
  <si>
    <t>池上　雄大</t>
  </si>
  <si>
    <t>髙橋　明彦</t>
  </si>
  <si>
    <t>栗山　雅彦</t>
  </si>
  <si>
    <t>牛越　　陸</t>
  </si>
  <si>
    <t>山崎　壮一</t>
  </si>
  <si>
    <t>西村　侑馬</t>
  </si>
  <si>
    <t>原　　勇太</t>
  </si>
  <si>
    <t>村田　雄飛</t>
  </si>
  <si>
    <t>中野洋太郎</t>
  </si>
  <si>
    <t>堀　　徳嗣</t>
  </si>
  <si>
    <t>綱島　海斗</t>
  </si>
  <si>
    <t>上曽山博貴</t>
  </si>
  <si>
    <t>上曽山拓実</t>
  </si>
  <si>
    <t>東方田悟司</t>
  </si>
  <si>
    <t>出羽　　亮</t>
  </si>
  <si>
    <t>小山　泰典</t>
  </si>
  <si>
    <t>嶋　富朗</t>
  </si>
  <si>
    <t>井手　佑人</t>
  </si>
  <si>
    <t>森　　一海</t>
  </si>
  <si>
    <t>石黒公次郎</t>
  </si>
  <si>
    <t>深作　悠平</t>
  </si>
  <si>
    <t>坂本　確也</t>
  </si>
  <si>
    <t>香山　瑛紀</t>
  </si>
  <si>
    <t>沖　　健生</t>
  </si>
  <si>
    <t>菊池　直樹</t>
  </si>
  <si>
    <t>速水　俊広</t>
  </si>
  <si>
    <t>藤岡　　諒</t>
  </si>
  <si>
    <t>大谷　直也</t>
  </si>
  <si>
    <t>酒井　　仁</t>
  </si>
  <si>
    <t>前川　祥平</t>
  </si>
  <si>
    <t>小笠原宏幸</t>
  </si>
  <si>
    <t>パナソニック</t>
  </si>
  <si>
    <t>大北　　浩</t>
  </si>
  <si>
    <t>高村　列司</t>
  </si>
  <si>
    <t>鈴木　利和</t>
  </si>
  <si>
    <t>田中　幸一</t>
  </si>
  <si>
    <t>前田　融磁</t>
  </si>
  <si>
    <t>丸岩　雄治</t>
  </si>
  <si>
    <t>三宅　展明</t>
  </si>
  <si>
    <t>河西　夏樹</t>
  </si>
  <si>
    <t>若生　周治</t>
  </si>
  <si>
    <t>岡村　　誠</t>
  </si>
  <si>
    <t>山崎　　健</t>
  </si>
  <si>
    <t>松田　祐貴</t>
  </si>
  <si>
    <t>森　　健</t>
  </si>
  <si>
    <t>吉田　真介</t>
  </si>
  <si>
    <t>坂ノ下達也</t>
  </si>
  <si>
    <t>藤原　和樹</t>
  </si>
  <si>
    <t>須田　彩菜</t>
  </si>
  <si>
    <t>堀川　信之</t>
  </si>
  <si>
    <t>岩名颯太郎</t>
  </si>
  <si>
    <t>小寺　洋平</t>
  </si>
  <si>
    <t>重松　　晶</t>
  </si>
  <si>
    <t>石戸　　隆</t>
  </si>
  <si>
    <t>杉江 祐介</t>
  </si>
  <si>
    <t>荻野　寿之</t>
  </si>
  <si>
    <t>中本　九邦</t>
  </si>
  <si>
    <t>二ノ方祥史</t>
  </si>
  <si>
    <t>田島健太朗</t>
  </si>
  <si>
    <t>金月雄一郎</t>
  </si>
  <si>
    <t>松村　晃宏</t>
  </si>
  <si>
    <t>園部　力哉</t>
  </si>
  <si>
    <t>鈴木　涼平</t>
  </si>
  <si>
    <t>岡村　麻人</t>
  </si>
  <si>
    <t>豊野　拓也</t>
  </si>
  <si>
    <t>黒瀬　拓実</t>
  </si>
  <si>
    <t>大澤　裕介</t>
  </si>
  <si>
    <t>大串　英樹</t>
  </si>
  <si>
    <t>福永　雄大</t>
  </si>
  <si>
    <t>川邊　亮太</t>
  </si>
  <si>
    <t>北村　将央</t>
  </si>
  <si>
    <t>上地　泰裕</t>
  </si>
  <si>
    <t>畑川　智彦</t>
  </si>
  <si>
    <t>元木　智崇</t>
  </si>
  <si>
    <t>移川　　智</t>
  </si>
  <si>
    <t>新貝　裕則</t>
  </si>
  <si>
    <t>小西　宏昌</t>
  </si>
  <si>
    <t>福田　崇人</t>
  </si>
  <si>
    <t>山崎　将洋</t>
  </si>
  <si>
    <t>久枝　陽一</t>
  </si>
  <si>
    <t>河本　陽樹</t>
  </si>
  <si>
    <t>奥山　俊輔</t>
  </si>
  <si>
    <t>桐谷　英樹</t>
  </si>
  <si>
    <t>谷村　和彦</t>
  </si>
  <si>
    <t>岸本　拓巳</t>
  </si>
  <si>
    <t>藤原　一正</t>
  </si>
  <si>
    <t>福永　太洋</t>
  </si>
  <si>
    <t>中野　貴人</t>
  </si>
  <si>
    <t>鈴木　仁人</t>
  </si>
  <si>
    <t>合田　　琢</t>
  </si>
  <si>
    <t>2024年度</t>
    <rPh sb="4" eb="6">
      <t>ネンド</t>
    </rPh>
    <phoneticPr fontId="22"/>
  </si>
  <si>
    <t>三菱電機関西Ａ</t>
  </si>
  <si>
    <t>ＮＴＴ西日本Ａ</t>
  </si>
  <si>
    <t>ＮＥＣ関西</t>
  </si>
  <si>
    <t>パナソニックEW（LS）</t>
  </si>
  <si>
    <t>三菱電機・伊丹Ａ</t>
  </si>
  <si>
    <t>三菱電機関西Ｂ</t>
  </si>
  <si>
    <t>都市再生機構</t>
  </si>
  <si>
    <t>三菱電機・伊丹Ｂ</t>
  </si>
  <si>
    <t>ＴＯＰＰＡＮ</t>
  </si>
  <si>
    <t>ＪＴ日本たばこ産業</t>
  </si>
  <si>
    <t>川崎重工業</t>
  </si>
  <si>
    <t>富士通・関西Ａ</t>
  </si>
  <si>
    <t>富士通関西Ｂ</t>
  </si>
  <si>
    <t>-</t>
  </si>
  <si>
    <t>-</t>
    <phoneticPr fontId="22"/>
  </si>
  <si>
    <t>太田　　空</t>
  </si>
  <si>
    <t>中村　秋河</t>
  </si>
  <si>
    <t>黄　　賢人</t>
  </si>
  <si>
    <t>内田　紀幸</t>
  </si>
  <si>
    <t>仲川　憲吾</t>
  </si>
  <si>
    <t>山本　拓也</t>
  </si>
  <si>
    <t>小田　和幸</t>
  </si>
  <si>
    <t>清水　崇人</t>
  </si>
  <si>
    <t>吉野　聖人</t>
  </si>
  <si>
    <t>吉田　達也</t>
  </si>
  <si>
    <t>今堀　　博</t>
  </si>
  <si>
    <t>前田　信二</t>
  </si>
  <si>
    <t>小川　　怜</t>
  </si>
  <si>
    <t>三菱電機関西　Ａ</t>
    <phoneticPr fontId="22"/>
  </si>
  <si>
    <t>コカ・コーラボトラーズ</t>
    <phoneticPr fontId="22"/>
  </si>
  <si>
    <t>ＮＴＴ西日本　Ａ</t>
    <phoneticPr fontId="22"/>
  </si>
  <si>
    <t>三菱ＵＦＪ銀行</t>
    <phoneticPr fontId="22"/>
  </si>
  <si>
    <t>安部　領</t>
  </si>
  <si>
    <t>谷　祐樹</t>
  </si>
  <si>
    <t>今川　滉平</t>
  </si>
  <si>
    <t>森　　慎也</t>
  </si>
  <si>
    <t>菱沼　志温</t>
  </si>
  <si>
    <t>寺内　寿雄</t>
  </si>
  <si>
    <t>細川　皓正</t>
  </si>
  <si>
    <t>下反　元貴</t>
  </si>
  <si>
    <t>石神　誠人</t>
  </si>
  <si>
    <t>伊藤　　諒</t>
  </si>
  <si>
    <t>岩井　雄大</t>
  </si>
  <si>
    <t>出原　克己</t>
  </si>
  <si>
    <t>☆北口和雅</t>
  </si>
  <si>
    <t>平賀　恒男</t>
  </si>
  <si>
    <t>大阪ガスＡ</t>
    <phoneticPr fontId="3"/>
  </si>
  <si>
    <t>NEC関西</t>
    <rPh sb="3" eb="5">
      <t>カンサイ</t>
    </rPh>
    <phoneticPr fontId="3"/>
  </si>
  <si>
    <t>TOPPAN</t>
  </si>
  <si>
    <t>大嶋　弘毅</t>
  </si>
  <si>
    <t>樅山　　巧</t>
  </si>
  <si>
    <t>更屋　秀人</t>
  </si>
  <si>
    <t>片岡　靖之</t>
  </si>
  <si>
    <t>畑　　峻治</t>
  </si>
  <si>
    <t>杉野　健佑</t>
  </si>
  <si>
    <t>榎原　優佑</t>
  </si>
  <si>
    <t>木元 大介</t>
  </si>
  <si>
    <t>大越　　靖</t>
  </si>
  <si>
    <t>十川　拓未</t>
  </si>
  <si>
    <t>森川　雄大</t>
  </si>
  <si>
    <t>安村　尚人</t>
  </si>
  <si>
    <t>安村　　武</t>
  </si>
  <si>
    <t>相見　孝侑</t>
  </si>
  <si>
    <t>河野　　司</t>
  </si>
  <si>
    <t>荻野　瑠星</t>
  </si>
  <si>
    <t>パナソニックＥＷ</t>
    <phoneticPr fontId="3"/>
  </si>
  <si>
    <t>三菱電機伊丹Ｂ</t>
    <phoneticPr fontId="3"/>
  </si>
  <si>
    <t>三菱電機関西Ｂ</t>
    <phoneticPr fontId="3"/>
  </si>
  <si>
    <t>齊田　吉治</t>
  </si>
  <si>
    <t>水谷　慎治</t>
  </si>
  <si>
    <t>西脇　健二</t>
  </si>
  <si>
    <t>笹川　祟志</t>
  </si>
  <si>
    <t>前原　慶人</t>
  </si>
  <si>
    <t>野辺　陸央</t>
  </si>
  <si>
    <t>坂口　次郎</t>
  </si>
  <si>
    <t>佐久間寛和</t>
  </si>
  <si>
    <t>白井 健太郎</t>
  </si>
  <si>
    <t>野呂　祐介</t>
  </si>
  <si>
    <t>小林　孝也</t>
  </si>
  <si>
    <t>仁部　　奏</t>
  </si>
  <si>
    <t>谷尾　晃基</t>
  </si>
  <si>
    <t>佐藤　　樹</t>
  </si>
  <si>
    <t>廣瀬　謙伸</t>
  </si>
  <si>
    <t>☆野辺 陸央</t>
  </si>
  <si>
    <t>三菱電機伊丹Ａ</t>
    <phoneticPr fontId="3"/>
  </si>
  <si>
    <t>都市再生機構西日本</t>
    <phoneticPr fontId="3"/>
  </si>
  <si>
    <t>ＮＴＴ西日本Ｂ</t>
    <phoneticPr fontId="3"/>
  </si>
  <si>
    <t>香村 祐太朗</t>
  </si>
  <si>
    <t>井原　　大</t>
  </si>
  <si>
    <t>森一　雅貴</t>
  </si>
  <si>
    <t>光宗　拓馬</t>
  </si>
  <si>
    <t>栁原　直樹</t>
  </si>
  <si>
    <t>髙木　肇志</t>
  </si>
  <si>
    <t>田中　孝明</t>
  </si>
  <si>
    <t>北芝　寿至</t>
  </si>
  <si>
    <t>ダイハツ工業</t>
    <phoneticPr fontId="3"/>
  </si>
  <si>
    <t>大阪ガスＢ</t>
    <phoneticPr fontId="3"/>
  </si>
  <si>
    <t>川崎重工業明石</t>
    <phoneticPr fontId="3"/>
  </si>
  <si>
    <t>富士通関西Ａ</t>
    <phoneticPr fontId="3"/>
  </si>
  <si>
    <t>富士通関西Ｂ</t>
    <phoneticPr fontId="3"/>
  </si>
  <si>
    <t>ＪＴ医薬総合研究所</t>
  </si>
  <si>
    <t>ダイハツ工業</t>
    <rPh sb="4" eb="6">
      <t>コウギョウ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</si>
</sst>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u/>
      <sz val="12"/>
      <name val="ＭＳ Ｐゴシック"/>
      <family val="3"/>
      <charset val="128"/>
    </font>
    <font>
      <b/>
      <u/>
      <sz val="12"/>
      <name val="ＭＳ 明朝"/>
      <family val="1"/>
      <charset val="128"/>
    </font>
    <font>
      <b/>
      <sz val="12"/>
      <name val="ＭＳ 明朝"/>
      <family val="1"/>
      <charset val="128"/>
    </font>
    <font>
      <b/>
      <u/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b/>
      <u/>
      <sz val="8"/>
      <name val="ＭＳ 明朝"/>
      <family val="1"/>
      <charset val="128"/>
    </font>
    <font>
      <b/>
      <u/>
      <sz val="8"/>
      <color indexed="10"/>
      <name val="ＭＳ 明朝"/>
      <family val="1"/>
      <charset val="128"/>
    </font>
    <font>
      <b/>
      <u/>
      <sz val="8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b/>
      <sz val="9"/>
      <color indexed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4"/>
      <name val="ＭＳ Ｐ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09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0" xfId="0" applyFont="1">
      <alignment vertical="center"/>
    </xf>
    <xf numFmtId="56" fontId="4" fillId="0" borderId="1" xfId="0" applyNumberFormat="1" applyFont="1" applyBorder="1" applyAlignment="1">
      <alignment horizontal="center" vertical="center"/>
    </xf>
    <xf numFmtId="0" fontId="7" fillId="2" borderId="0" xfId="0" applyFont="1" applyFill="1" applyAlignment="1">
      <alignment horizontal="left" vertical="top"/>
    </xf>
    <xf numFmtId="0" fontId="4" fillId="3" borderId="1" xfId="0" applyFont="1" applyFill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49" fontId="4" fillId="4" borderId="1" xfId="0" applyNumberFormat="1" applyFont="1" applyFill="1" applyBorder="1" applyAlignment="1">
      <alignment horizontal="center" vertical="center"/>
    </xf>
    <xf numFmtId="49" fontId="4" fillId="4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top"/>
    </xf>
    <xf numFmtId="0" fontId="9" fillId="0" borderId="0" xfId="0" applyFont="1">
      <alignment vertical="center"/>
    </xf>
    <xf numFmtId="0" fontId="11" fillId="0" borderId="0" xfId="0" applyFont="1">
      <alignment vertical="center"/>
    </xf>
    <xf numFmtId="0" fontId="10" fillId="4" borderId="1" xfId="0" applyFont="1" applyFill="1" applyBorder="1" applyAlignment="1">
      <alignment horizontal="center" vertical="center"/>
    </xf>
    <xf numFmtId="0" fontId="4" fillId="4" borderId="1" xfId="0" applyFont="1" applyFill="1" applyBorder="1">
      <alignment vertical="center"/>
    </xf>
    <xf numFmtId="14" fontId="4" fillId="4" borderId="1" xfId="0" applyNumberFormat="1" applyFont="1" applyFill="1" applyBorder="1">
      <alignment vertical="center"/>
    </xf>
    <xf numFmtId="0" fontId="12" fillId="2" borderId="0" xfId="0" applyFont="1" applyFill="1" applyAlignment="1">
      <alignment horizontal="left" vertical="top"/>
    </xf>
    <xf numFmtId="0" fontId="13" fillId="2" borderId="0" xfId="0" applyFont="1" applyFill="1" applyAlignment="1">
      <alignment horizontal="left" vertical="top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16" fillId="0" borderId="0" xfId="0" applyFont="1">
      <alignment vertical="center"/>
    </xf>
    <xf numFmtId="0" fontId="19" fillId="6" borderId="7" xfId="0" applyFont="1" applyFill="1" applyBorder="1">
      <alignment vertical="center"/>
    </xf>
    <xf numFmtId="0" fontId="20" fillId="7" borderId="0" xfId="0" applyFont="1" applyFill="1">
      <alignment vertical="center"/>
    </xf>
    <xf numFmtId="0" fontId="19" fillId="7" borderId="0" xfId="0" applyFont="1" applyFill="1">
      <alignment vertical="center"/>
    </xf>
    <xf numFmtId="0" fontId="18" fillId="0" borderId="17" xfId="0" applyFont="1" applyBorder="1">
      <alignment vertical="center"/>
    </xf>
    <xf numFmtId="0" fontId="18" fillId="0" borderId="18" xfId="0" applyFont="1" applyBorder="1">
      <alignment vertical="center"/>
    </xf>
    <xf numFmtId="0" fontId="18" fillId="7" borderId="19" xfId="0" applyFont="1" applyFill="1" applyBorder="1">
      <alignment vertical="center"/>
    </xf>
    <xf numFmtId="0" fontId="18" fillId="7" borderId="17" xfId="0" applyFont="1" applyFill="1" applyBorder="1">
      <alignment vertical="center"/>
    </xf>
    <xf numFmtId="0" fontId="21" fillId="0" borderId="0" xfId="0" applyFont="1">
      <alignment vertical="center"/>
    </xf>
    <xf numFmtId="0" fontId="8" fillId="2" borderId="4" xfId="0" applyFont="1" applyFill="1" applyBorder="1" applyAlignment="1">
      <alignment horizontal="center" vertical="top"/>
    </xf>
    <xf numFmtId="0" fontId="8" fillId="9" borderId="7" xfId="0" applyFont="1" applyFill="1" applyBorder="1" applyAlignment="1">
      <alignment horizontal="left" vertical="top"/>
    </xf>
    <xf numFmtId="0" fontId="19" fillId="7" borderId="0" xfId="1" applyFont="1" applyFill="1">
      <alignment vertical="center"/>
    </xf>
    <xf numFmtId="0" fontId="19" fillId="8" borderId="3" xfId="1" applyFont="1" applyFill="1" applyBorder="1">
      <alignment vertical="center"/>
    </xf>
    <xf numFmtId="0" fontId="2" fillId="6" borderId="8" xfId="1" applyFont="1" applyFill="1" applyBorder="1">
      <alignment vertical="center"/>
    </xf>
    <xf numFmtId="0" fontId="2" fillId="6" borderId="9" xfId="1" applyFont="1" applyFill="1" applyBorder="1">
      <alignment vertical="center"/>
    </xf>
    <xf numFmtId="0" fontId="2" fillId="6" borderId="10" xfId="1" applyFont="1" applyFill="1" applyBorder="1">
      <alignment vertical="center"/>
    </xf>
    <xf numFmtId="0" fontId="2" fillId="6" borderId="11" xfId="1" applyFont="1" applyFill="1" applyBorder="1">
      <alignment vertical="center"/>
    </xf>
    <xf numFmtId="0" fontId="2" fillId="6" borderId="12" xfId="1" applyFont="1" applyFill="1" applyBorder="1">
      <alignment vertical="center"/>
    </xf>
    <xf numFmtId="0" fontId="2" fillId="6" borderId="13" xfId="1" applyFont="1" applyFill="1" applyBorder="1">
      <alignment vertical="center"/>
    </xf>
    <xf numFmtId="0" fontId="2" fillId="8" borderId="3" xfId="1" applyFont="1" applyFill="1" applyBorder="1">
      <alignment vertical="center"/>
    </xf>
    <xf numFmtId="0" fontId="17" fillId="6" borderId="8" xfId="1" applyFont="1" applyFill="1" applyBorder="1">
      <alignment vertical="center"/>
    </xf>
    <xf numFmtId="0" fontId="17" fillId="6" borderId="9" xfId="1" applyFont="1" applyFill="1" applyBorder="1">
      <alignment vertical="center"/>
    </xf>
    <xf numFmtId="0" fontId="17" fillId="6" borderId="10" xfId="1" applyFont="1" applyFill="1" applyBorder="1">
      <alignment vertical="center"/>
    </xf>
    <xf numFmtId="0" fontId="17" fillId="6" borderId="11" xfId="1" applyFont="1" applyFill="1" applyBorder="1">
      <alignment vertical="center"/>
    </xf>
    <xf numFmtId="0" fontId="17" fillId="6" borderId="12" xfId="1" applyFont="1" applyFill="1" applyBorder="1">
      <alignment vertical="center"/>
    </xf>
    <xf numFmtId="0" fontId="17" fillId="6" borderId="13" xfId="1" applyFont="1" applyFill="1" applyBorder="1">
      <alignment vertical="center"/>
    </xf>
    <xf numFmtId="0" fontId="17" fillId="8" borderId="3" xfId="1" applyFont="1" applyFill="1" applyBorder="1">
      <alignment vertical="center"/>
    </xf>
    <xf numFmtId="0" fontId="19" fillId="6" borderId="14" xfId="1" applyFont="1" applyFill="1" applyBorder="1">
      <alignment vertical="center"/>
    </xf>
    <xf numFmtId="0" fontId="19" fillId="6" borderId="15" xfId="1" applyFont="1" applyFill="1" applyBorder="1">
      <alignment vertical="center"/>
    </xf>
    <xf numFmtId="0" fontId="19" fillId="6" borderId="16" xfId="1" applyFont="1" applyFill="1" applyBorder="1">
      <alignment vertical="center"/>
    </xf>
    <xf numFmtId="0" fontId="4" fillId="0" borderId="1" xfId="0" applyFont="1" applyBorder="1">
      <alignment vertical="center"/>
    </xf>
    <xf numFmtId="0" fontId="4" fillId="0" borderId="19" xfId="0" applyFont="1" applyBorder="1">
      <alignment vertical="center"/>
    </xf>
    <xf numFmtId="0" fontId="4" fillId="0" borderId="17" xfId="0" applyFont="1" applyBorder="1">
      <alignment vertical="center"/>
    </xf>
    <xf numFmtId="0" fontId="4" fillId="0" borderId="18" xfId="0" applyFont="1" applyBorder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23" fillId="0" borderId="0" xfId="0" applyFont="1" applyAlignment="1">
      <alignment horizontal="center" vertical="center"/>
    </xf>
    <xf numFmtId="0" fontId="23" fillId="0" borderId="0" xfId="0" applyFont="1">
      <alignment vertical="center"/>
    </xf>
    <xf numFmtId="0" fontId="0" fillId="0" borderId="1" xfId="0" applyBorder="1" applyAlignment="1">
      <alignment vertical="center" wrapText="1"/>
    </xf>
    <xf numFmtId="0" fontId="8" fillId="5" borderId="0" xfId="0" applyFont="1" applyFill="1" applyAlignment="1">
      <alignment horizontal="center" vertical="top"/>
    </xf>
    <xf numFmtId="0" fontId="8" fillId="2" borderId="0" xfId="0" applyFont="1" applyFill="1" applyAlignment="1">
      <alignment horizontal="center" vertical="top"/>
    </xf>
    <xf numFmtId="0" fontId="10" fillId="4" borderId="0" xfId="0" applyFont="1" applyFill="1" applyAlignment="1">
      <alignment horizontal="center" vertical="center"/>
    </xf>
    <xf numFmtId="0" fontId="4" fillId="4" borderId="0" xfId="0" applyFont="1" applyFill="1">
      <alignment vertical="center"/>
    </xf>
    <xf numFmtId="0" fontId="5" fillId="4" borderId="0" xfId="0" applyFont="1" applyFill="1" applyAlignment="1">
      <alignment horizontal="center" vertical="center" shrinkToFit="1"/>
    </xf>
    <xf numFmtId="0" fontId="4" fillId="4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18" fillId="7" borderId="0" xfId="0" applyFont="1" applyFill="1">
      <alignment vertical="center"/>
    </xf>
    <xf numFmtId="0" fontId="18" fillId="0" borderId="0" xfId="0" applyFont="1">
      <alignment vertical="center"/>
    </xf>
    <xf numFmtId="0" fontId="5" fillId="11" borderId="1" xfId="0" applyFont="1" applyFill="1" applyBorder="1" applyAlignment="1">
      <alignment horizontal="center" vertical="center"/>
    </xf>
    <xf numFmtId="0" fontId="15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4" fillId="7" borderId="0" xfId="0" applyFont="1" applyFill="1">
      <alignment vertical="center"/>
    </xf>
    <xf numFmtId="0" fontId="4" fillId="0" borderId="0" xfId="0" applyFont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49" fontId="4" fillId="4" borderId="3" xfId="0" applyNumberFormat="1" applyFont="1" applyFill="1" applyBorder="1" applyAlignment="1">
      <alignment horizontal="center" vertical="center"/>
    </xf>
    <xf numFmtId="49" fontId="4" fillId="4" borderId="4" xfId="0" applyNumberFormat="1" applyFont="1" applyFill="1" applyBorder="1" applyAlignment="1">
      <alignment horizontal="center" vertical="center"/>
    </xf>
    <xf numFmtId="0" fontId="8" fillId="5" borderId="5" xfId="0" applyFont="1" applyFill="1" applyBorder="1" applyAlignment="1">
      <alignment horizontal="center" vertical="top"/>
    </xf>
    <xf numFmtId="0" fontId="8" fillId="5" borderId="6" xfId="0" applyFont="1" applyFill="1" applyBorder="1" applyAlignment="1">
      <alignment horizontal="center" vertical="top"/>
    </xf>
    <xf numFmtId="0" fontId="8" fillId="5" borderId="2" xfId="0" applyFont="1" applyFill="1" applyBorder="1" applyAlignment="1">
      <alignment horizontal="center" vertical="top"/>
    </xf>
    <xf numFmtId="0" fontId="8" fillId="2" borderId="1" xfId="0" applyFont="1" applyFill="1" applyBorder="1" applyAlignment="1">
      <alignment horizontal="center" vertical="top"/>
    </xf>
    <xf numFmtId="0" fontId="10" fillId="4" borderId="1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 shrinkToFit="1"/>
    </xf>
    <xf numFmtId="0" fontId="5" fillId="4" borderId="2" xfId="0" applyFont="1" applyFill="1" applyBorder="1" applyAlignment="1">
      <alignment horizontal="center" vertical="center" shrinkToFit="1"/>
    </xf>
    <xf numFmtId="14" fontId="4" fillId="4" borderId="1" xfId="0" applyNumberFormat="1" applyFont="1" applyFill="1" applyBorder="1" applyAlignment="1">
      <alignment horizontal="center" vertical="center"/>
    </xf>
    <xf numFmtId="14" fontId="4" fillId="4" borderId="5" xfId="0" applyNumberFormat="1" applyFont="1" applyFill="1" applyBorder="1" applyAlignment="1">
      <alignment horizontal="center" vertical="center"/>
    </xf>
    <xf numFmtId="14" fontId="4" fillId="4" borderId="6" xfId="0" applyNumberFormat="1" applyFont="1" applyFill="1" applyBorder="1" applyAlignment="1">
      <alignment horizontal="center" vertical="center"/>
    </xf>
    <xf numFmtId="14" fontId="4" fillId="4" borderId="2" xfId="0" applyNumberFormat="1" applyFont="1" applyFill="1" applyBorder="1" applyAlignment="1">
      <alignment horizontal="center" vertical="center"/>
    </xf>
    <xf numFmtId="0" fontId="15" fillId="0" borderId="0" xfId="0" applyFont="1" applyAlignment="1">
      <alignment horizontal="left" vertical="center" wrapText="1"/>
    </xf>
    <xf numFmtId="0" fontId="5" fillId="4" borderId="5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19" fillId="8" borderId="1" xfId="1" applyFont="1" applyFill="1" applyBorder="1" applyAlignment="1">
      <alignment horizontal="left" vertical="center"/>
    </xf>
    <xf numFmtId="0" fontId="2" fillId="8" borderId="1" xfId="1" applyFont="1" applyFill="1" applyBorder="1" applyAlignment="1">
      <alignment horizontal="left" vertical="center"/>
    </xf>
    <xf numFmtId="0" fontId="17" fillId="8" borderId="1" xfId="1" applyFont="1" applyFill="1" applyBorder="1" applyAlignment="1">
      <alignment horizontal="left" vertical="center"/>
    </xf>
    <xf numFmtId="0" fontId="0" fillId="10" borderId="20" xfId="0" applyFill="1" applyBorder="1" applyAlignment="1">
      <alignment horizontal="center" vertical="center"/>
    </xf>
    <xf numFmtId="0" fontId="0" fillId="10" borderId="21" xfId="0" applyFill="1" applyBorder="1" applyAlignment="1">
      <alignment horizontal="center" vertical="center"/>
    </xf>
    <xf numFmtId="0" fontId="0" fillId="10" borderId="22" xfId="0" applyFill="1" applyBorder="1" applyAlignment="1">
      <alignment horizontal="center" vertical="center"/>
    </xf>
    <xf numFmtId="0" fontId="23" fillId="10" borderId="23" xfId="0" applyFont="1" applyFill="1" applyBorder="1" applyAlignment="1">
      <alignment horizontal="center" vertical="center"/>
    </xf>
    <xf numFmtId="0" fontId="23" fillId="10" borderId="24" xfId="0" applyFont="1" applyFill="1" applyBorder="1" applyAlignment="1">
      <alignment horizontal="center" vertical="center"/>
    </xf>
    <xf numFmtId="0" fontId="23" fillId="10" borderId="25" xfId="0" applyFont="1" applyFill="1" applyBorder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47625</xdr:colOff>
      <xdr:row>42</xdr:row>
      <xdr:rowOff>9525</xdr:rowOff>
    </xdr:from>
    <xdr:to>
      <xdr:col>5</xdr:col>
      <xdr:colOff>342900</xdr:colOff>
      <xdr:row>43</xdr:row>
      <xdr:rowOff>133350</xdr:rowOff>
    </xdr:to>
    <xdr:sp macro="" textlink="">
      <xdr:nvSpPr>
        <xdr:cNvPr id="2" name="Lin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 flipV="1">
          <a:off x="1495425" y="3343275"/>
          <a:ext cx="495300" cy="266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</xdr:col>
      <xdr:colOff>485775</xdr:colOff>
      <xdr:row>42</xdr:row>
      <xdr:rowOff>38100</xdr:rowOff>
    </xdr:from>
    <xdr:to>
      <xdr:col>3</xdr:col>
      <xdr:colOff>0</xdr:colOff>
      <xdr:row>43</xdr:row>
      <xdr:rowOff>114300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 flipH="1" flipV="1">
          <a:off x="809625" y="3371850"/>
          <a:ext cx="400050" cy="2190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</xdr:col>
      <xdr:colOff>66675</xdr:colOff>
      <xdr:row>42</xdr:row>
      <xdr:rowOff>28574</xdr:rowOff>
    </xdr:from>
    <xdr:to>
      <xdr:col>3</xdr:col>
      <xdr:colOff>76200</xdr:colOff>
      <xdr:row>43</xdr:row>
      <xdr:rowOff>123824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ShapeType="1"/>
        </xdr:cNvSpPr>
      </xdr:nvSpPr>
      <xdr:spPr bwMode="auto">
        <a:xfrm flipH="1" flipV="1">
          <a:off x="1076325" y="3362324"/>
          <a:ext cx="209550" cy="238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190500</xdr:colOff>
      <xdr:row>42</xdr:row>
      <xdr:rowOff>19048</xdr:rowOff>
    </xdr:from>
    <xdr:to>
      <xdr:col>4</xdr:col>
      <xdr:colOff>66675</xdr:colOff>
      <xdr:row>43</xdr:row>
      <xdr:rowOff>142874</xdr:rowOff>
    </xdr:to>
    <xdr:sp macro="" textlink="">
      <xdr:nvSpPr>
        <xdr:cNvPr id="5" name="Line 3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ShapeType="1"/>
        </xdr:cNvSpPr>
      </xdr:nvSpPr>
      <xdr:spPr bwMode="auto">
        <a:xfrm flipV="1">
          <a:off x="1400175" y="3352798"/>
          <a:ext cx="114300" cy="266701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47625</xdr:colOff>
      <xdr:row>16</xdr:row>
      <xdr:rowOff>9525</xdr:rowOff>
    </xdr:from>
    <xdr:to>
      <xdr:col>5</xdr:col>
      <xdr:colOff>342900</xdr:colOff>
      <xdr:row>17</xdr:row>
      <xdr:rowOff>133350</xdr:rowOff>
    </xdr:to>
    <xdr:sp macro="" textlink="">
      <xdr:nvSpPr>
        <xdr:cNvPr id="2309" name="Line 2">
          <a:extLst>
            <a:ext uri="{FF2B5EF4-FFF2-40B4-BE49-F238E27FC236}">
              <a16:creationId xmlns:a16="http://schemas.microsoft.com/office/drawing/2014/main" id="{00000000-0008-0000-0100-000005090000}"/>
            </a:ext>
          </a:extLst>
        </xdr:cNvPr>
        <xdr:cNvSpPr>
          <a:spLocks noChangeShapeType="1"/>
        </xdr:cNvSpPr>
      </xdr:nvSpPr>
      <xdr:spPr bwMode="auto">
        <a:xfrm flipV="1">
          <a:off x="1495425" y="3343275"/>
          <a:ext cx="495300" cy="266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</xdr:col>
      <xdr:colOff>485775</xdr:colOff>
      <xdr:row>16</xdr:row>
      <xdr:rowOff>38100</xdr:rowOff>
    </xdr:from>
    <xdr:to>
      <xdr:col>3</xdr:col>
      <xdr:colOff>0</xdr:colOff>
      <xdr:row>17</xdr:row>
      <xdr:rowOff>114300</xdr:rowOff>
    </xdr:to>
    <xdr:sp macro="" textlink="">
      <xdr:nvSpPr>
        <xdr:cNvPr id="2310" name="Line 3">
          <a:extLst>
            <a:ext uri="{FF2B5EF4-FFF2-40B4-BE49-F238E27FC236}">
              <a16:creationId xmlns:a16="http://schemas.microsoft.com/office/drawing/2014/main" id="{00000000-0008-0000-0100-000006090000}"/>
            </a:ext>
          </a:extLst>
        </xdr:cNvPr>
        <xdr:cNvSpPr>
          <a:spLocks noChangeShapeType="1"/>
        </xdr:cNvSpPr>
      </xdr:nvSpPr>
      <xdr:spPr bwMode="auto">
        <a:xfrm flipH="1" flipV="1">
          <a:off x="809625" y="3371850"/>
          <a:ext cx="400050" cy="2190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85725</xdr:colOff>
      <xdr:row>5</xdr:row>
      <xdr:rowOff>76200</xdr:rowOff>
    </xdr:from>
    <xdr:to>
      <xdr:col>7</xdr:col>
      <xdr:colOff>0</xdr:colOff>
      <xdr:row>5</xdr:row>
      <xdr:rowOff>76200</xdr:rowOff>
    </xdr:to>
    <xdr:sp macro="" textlink="">
      <xdr:nvSpPr>
        <xdr:cNvPr id="2311" name="Line 9">
          <a:extLst>
            <a:ext uri="{FF2B5EF4-FFF2-40B4-BE49-F238E27FC236}">
              <a16:creationId xmlns:a16="http://schemas.microsoft.com/office/drawing/2014/main" id="{00000000-0008-0000-0100-000007090000}"/>
            </a:ext>
          </a:extLst>
        </xdr:cNvPr>
        <xdr:cNvSpPr>
          <a:spLocks noChangeShapeType="1"/>
        </xdr:cNvSpPr>
      </xdr:nvSpPr>
      <xdr:spPr bwMode="auto">
        <a:xfrm flipH="1">
          <a:off x="2419350" y="1066800"/>
          <a:ext cx="390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47625</xdr:colOff>
      <xdr:row>7</xdr:row>
      <xdr:rowOff>57150</xdr:rowOff>
    </xdr:from>
    <xdr:to>
      <xdr:col>6</xdr:col>
      <xdr:colOff>466725</xdr:colOff>
      <xdr:row>7</xdr:row>
      <xdr:rowOff>57150</xdr:rowOff>
    </xdr:to>
    <xdr:sp macro="" textlink="">
      <xdr:nvSpPr>
        <xdr:cNvPr id="2312" name="Line 10">
          <a:extLst>
            <a:ext uri="{FF2B5EF4-FFF2-40B4-BE49-F238E27FC236}">
              <a16:creationId xmlns:a16="http://schemas.microsoft.com/office/drawing/2014/main" id="{00000000-0008-0000-0100-000008090000}"/>
            </a:ext>
          </a:extLst>
        </xdr:cNvPr>
        <xdr:cNvSpPr>
          <a:spLocks noChangeShapeType="1"/>
        </xdr:cNvSpPr>
      </xdr:nvSpPr>
      <xdr:spPr bwMode="auto">
        <a:xfrm flipH="1">
          <a:off x="2381250" y="1524000"/>
          <a:ext cx="419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</xdr:colOff>
      <xdr:row>9</xdr:row>
      <xdr:rowOff>66675</xdr:rowOff>
    </xdr:from>
    <xdr:to>
      <xdr:col>6</xdr:col>
      <xdr:colOff>542925</xdr:colOff>
      <xdr:row>11</xdr:row>
      <xdr:rowOff>104775</xdr:rowOff>
    </xdr:to>
    <xdr:sp macro="" textlink="">
      <xdr:nvSpPr>
        <xdr:cNvPr id="2313" name="Line 12">
          <a:extLst>
            <a:ext uri="{FF2B5EF4-FFF2-40B4-BE49-F238E27FC236}">
              <a16:creationId xmlns:a16="http://schemas.microsoft.com/office/drawing/2014/main" id="{00000000-0008-0000-0100-000009090000}"/>
            </a:ext>
          </a:extLst>
        </xdr:cNvPr>
        <xdr:cNvSpPr>
          <a:spLocks noChangeShapeType="1"/>
        </xdr:cNvSpPr>
      </xdr:nvSpPr>
      <xdr:spPr bwMode="auto">
        <a:xfrm flipH="1">
          <a:off x="1657350" y="1819275"/>
          <a:ext cx="1152525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85725</xdr:colOff>
      <xdr:row>12</xdr:row>
      <xdr:rowOff>19050</xdr:rowOff>
    </xdr:from>
    <xdr:to>
      <xdr:col>7</xdr:col>
      <xdr:colOff>0</xdr:colOff>
      <xdr:row>12</xdr:row>
      <xdr:rowOff>19050</xdr:rowOff>
    </xdr:to>
    <xdr:sp macro="" textlink="">
      <xdr:nvSpPr>
        <xdr:cNvPr id="2314" name="Line 13">
          <a:extLst>
            <a:ext uri="{FF2B5EF4-FFF2-40B4-BE49-F238E27FC236}">
              <a16:creationId xmlns:a16="http://schemas.microsoft.com/office/drawing/2014/main" id="{00000000-0008-0000-0100-00000A090000}"/>
            </a:ext>
          </a:extLst>
        </xdr:cNvPr>
        <xdr:cNvSpPr>
          <a:spLocks noChangeShapeType="1"/>
        </xdr:cNvSpPr>
      </xdr:nvSpPr>
      <xdr:spPr bwMode="auto">
        <a:xfrm flipH="1">
          <a:off x="2419350" y="2200275"/>
          <a:ext cx="390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66675</xdr:colOff>
      <xdr:row>13</xdr:row>
      <xdr:rowOff>171450</xdr:rowOff>
    </xdr:from>
    <xdr:to>
      <xdr:col>6</xdr:col>
      <xdr:colOff>466725</xdr:colOff>
      <xdr:row>13</xdr:row>
      <xdr:rowOff>171450</xdr:rowOff>
    </xdr:to>
    <xdr:sp macro="" textlink="">
      <xdr:nvSpPr>
        <xdr:cNvPr id="2315" name="Line 14">
          <a:extLst>
            <a:ext uri="{FF2B5EF4-FFF2-40B4-BE49-F238E27FC236}">
              <a16:creationId xmlns:a16="http://schemas.microsoft.com/office/drawing/2014/main" id="{00000000-0008-0000-0100-00000B090000}"/>
            </a:ext>
          </a:extLst>
        </xdr:cNvPr>
        <xdr:cNvSpPr>
          <a:spLocks noChangeShapeType="1"/>
        </xdr:cNvSpPr>
      </xdr:nvSpPr>
      <xdr:spPr bwMode="auto">
        <a:xfrm flipH="1" flipV="1">
          <a:off x="2400300" y="2495550"/>
          <a:ext cx="4000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76200</xdr:colOff>
      <xdr:row>14</xdr:row>
      <xdr:rowOff>180975</xdr:rowOff>
    </xdr:from>
    <xdr:to>
      <xdr:col>6</xdr:col>
      <xdr:colOff>447675</xdr:colOff>
      <xdr:row>14</xdr:row>
      <xdr:rowOff>180975</xdr:rowOff>
    </xdr:to>
    <xdr:sp macro="" textlink="">
      <xdr:nvSpPr>
        <xdr:cNvPr id="2316" name="Line 15">
          <a:extLst>
            <a:ext uri="{FF2B5EF4-FFF2-40B4-BE49-F238E27FC236}">
              <a16:creationId xmlns:a16="http://schemas.microsoft.com/office/drawing/2014/main" id="{00000000-0008-0000-0100-00000C090000}"/>
            </a:ext>
          </a:extLst>
        </xdr:cNvPr>
        <xdr:cNvSpPr>
          <a:spLocks noChangeShapeType="1"/>
        </xdr:cNvSpPr>
      </xdr:nvSpPr>
      <xdr:spPr bwMode="auto">
        <a:xfrm flipH="1" flipV="1">
          <a:off x="2409825" y="2838450"/>
          <a:ext cx="371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47625</xdr:colOff>
      <xdr:row>6</xdr:row>
      <xdr:rowOff>200025</xdr:rowOff>
    </xdr:from>
    <xdr:to>
      <xdr:col>6</xdr:col>
      <xdr:colOff>466725</xdr:colOff>
      <xdr:row>6</xdr:row>
      <xdr:rowOff>200025</xdr:rowOff>
    </xdr:to>
    <xdr:sp macro="" textlink="">
      <xdr:nvSpPr>
        <xdr:cNvPr id="2317" name="Line 10">
          <a:extLst>
            <a:ext uri="{FF2B5EF4-FFF2-40B4-BE49-F238E27FC236}">
              <a16:creationId xmlns:a16="http://schemas.microsoft.com/office/drawing/2014/main" id="{00000000-0008-0000-0100-00000D090000}"/>
            </a:ext>
          </a:extLst>
        </xdr:cNvPr>
        <xdr:cNvSpPr>
          <a:spLocks noChangeShapeType="1"/>
        </xdr:cNvSpPr>
      </xdr:nvSpPr>
      <xdr:spPr bwMode="auto">
        <a:xfrm flipH="1">
          <a:off x="2381250" y="1333500"/>
          <a:ext cx="419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</xdr:col>
      <xdr:colOff>66675</xdr:colOff>
      <xdr:row>16</xdr:row>
      <xdr:rowOff>28574</xdr:rowOff>
    </xdr:from>
    <xdr:to>
      <xdr:col>3</xdr:col>
      <xdr:colOff>76200</xdr:colOff>
      <xdr:row>17</xdr:row>
      <xdr:rowOff>123824</xdr:rowOff>
    </xdr:to>
    <xdr:sp macro="" textlink="">
      <xdr:nvSpPr>
        <xdr:cNvPr id="11" name="Line 3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>
          <a:spLocks noChangeShapeType="1"/>
        </xdr:cNvSpPr>
      </xdr:nvSpPr>
      <xdr:spPr bwMode="auto">
        <a:xfrm flipH="1" flipV="1">
          <a:off x="1076325" y="3362324"/>
          <a:ext cx="209550" cy="238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190500</xdr:colOff>
      <xdr:row>16</xdr:row>
      <xdr:rowOff>19048</xdr:rowOff>
    </xdr:from>
    <xdr:to>
      <xdr:col>4</xdr:col>
      <xdr:colOff>66675</xdr:colOff>
      <xdr:row>17</xdr:row>
      <xdr:rowOff>142874</xdr:rowOff>
    </xdr:to>
    <xdr:sp macro="" textlink="">
      <xdr:nvSpPr>
        <xdr:cNvPr id="12" name="Line 3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>
          <a:spLocks noChangeShapeType="1"/>
        </xdr:cNvSpPr>
      </xdr:nvSpPr>
      <xdr:spPr bwMode="auto">
        <a:xfrm flipV="1">
          <a:off x="1400175" y="3352798"/>
          <a:ext cx="114300" cy="266701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59"/>
  <sheetViews>
    <sheetView tabSelected="1" workbookViewId="0">
      <selection activeCell="U6" sqref="U6:U7"/>
    </sheetView>
  </sheetViews>
  <sheetFormatPr defaultColWidth="6.21875" defaultRowHeight="10.8" x14ac:dyDescent="0.2"/>
  <cols>
    <col min="1" max="1" width="3" style="1" customWidth="1"/>
    <col min="2" max="2" width="9.21875" style="1" customWidth="1"/>
    <col min="3" max="3" width="2.109375" style="2" customWidth="1"/>
    <col min="4" max="4" width="2.88671875" style="2" customWidth="1"/>
    <col min="5" max="5" width="2.33203125" style="2" customWidth="1"/>
    <col min="6" max="6" width="9.44140625" style="1" customWidth="1"/>
    <col min="7" max="7" width="7.21875" style="1" hidden="1" customWidth="1"/>
    <col min="8" max="8" width="10.5546875" style="1" hidden="1" customWidth="1"/>
    <col min="9" max="9" width="7.6640625" style="1" customWidth="1"/>
    <col min="10" max="16384" width="6.21875" style="1"/>
  </cols>
  <sheetData>
    <row r="1" spans="1:9" s="4" customFormat="1" ht="13.5" customHeight="1" x14ac:dyDescent="0.2">
      <c r="A1" s="86" t="s">
        <v>38</v>
      </c>
      <c r="B1" s="87"/>
      <c r="C1" s="87"/>
      <c r="D1" s="87"/>
      <c r="E1" s="87"/>
      <c r="F1" s="88"/>
      <c r="G1" s="66"/>
      <c r="H1" s="66"/>
    </row>
    <row r="2" spans="1:9" s="4" customFormat="1" ht="13.5" customHeight="1" x14ac:dyDescent="0.2">
      <c r="A2" s="6"/>
      <c r="B2" s="6"/>
      <c r="C2" s="6"/>
      <c r="D2" s="6"/>
      <c r="E2" s="6"/>
      <c r="F2" s="6"/>
      <c r="G2" s="6"/>
      <c r="H2" s="6"/>
    </row>
    <row r="3" spans="1:9" s="22" customFormat="1" ht="13.5" customHeight="1" x14ac:dyDescent="0.2">
      <c r="A3" s="21" t="s">
        <v>30</v>
      </c>
      <c r="C3" s="20"/>
      <c r="D3" s="20"/>
      <c r="E3" s="20"/>
      <c r="F3" s="20"/>
      <c r="G3" s="20"/>
      <c r="H3" s="20"/>
    </row>
    <row r="4" spans="1:9" s="22" customFormat="1" ht="13.5" customHeight="1" thickBot="1" x14ac:dyDescent="0.25">
      <c r="A4" s="21" t="s">
        <v>37</v>
      </c>
      <c r="C4" s="20"/>
      <c r="D4" s="20"/>
      <c r="E4" s="20"/>
      <c r="F4" s="20"/>
      <c r="G4" s="20"/>
      <c r="H4" s="20"/>
    </row>
    <row r="5" spans="1:9" s="4" customFormat="1" ht="17.25" customHeight="1" thickBot="1" x14ac:dyDescent="0.25">
      <c r="A5" s="6"/>
      <c r="B5" s="34" t="str">
        <f>組み合わせ!$A$3</f>
        <v>2024年度</v>
      </c>
      <c r="C5" s="6"/>
      <c r="D5" s="6"/>
      <c r="E5" s="6"/>
      <c r="F5" s="6"/>
      <c r="G5" s="6"/>
      <c r="H5" s="6"/>
    </row>
    <row r="6" spans="1:9" s="4" customFormat="1" ht="17.25" customHeight="1" x14ac:dyDescent="0.2">
      <c r="A6" s="6"/>
      <c r="B6" s="33" t="s">
        <v>24</v>
      </c>
      <c r="C6" s="89" t="s">
        <v>25</v>
      </c>
      <c r="D6" s="89"/>
      <c r="E6" s="89"/>
      <c r="F6" s="14" t="s">
        <v>26</v>
      </c>
      <c r="G6" s="67"/>
      <c r="H6" s="67"/>
    </row>
    <row r="7" spans="1:9" s="16" customFormat="1" ht="19.5" customHeight="1" x14ac:dyDescent="0.2">
      <c r="A7" s="15"/>
      <c r="B7" s="17" t="s">
        <v>27</v>
      </c>
      <c r="C7" s="90"/>
      <c r="D7" s="90"/>
      <c r="E7" s="90"/>
      <c r="F7" s="17"/>
      <c r="G7" s="68"/>
      <c r="H7" s="68"/>
      <c r="I7" s="32" t="str">
        <f>IF(OR(C7="",F7=""),"最初にリーグとブロックを選んでください","OK")</f>
        <v>最初にリーグとブロックを選んでください</v>
      </c>
    </row>
    <row r="8" spans="1:9" ht="10.5" customHeight="1" x14ac:dyDescent="0.2">
      <c r="A8" s="4"/>
      <c r="B8" s="79" t="s">
        <v>13</v>
      </c>
      <c r="D8" s="1" t="s">
        <v>14</v>
      </c>
    </row>
    <row r="9" spans="1:9" ht="13.5" customHeight="1" x14ac:dyDescent="0.2">
      <c r="B9" s="93"/>
      <c r="C9" s="93"/>
      <c r="D9" s="94"/>
      <c r="E9" s="95"/>
      <c r="F9" s="96"/>
      <c r="G9" s="69"/>
      <c r="H9" s="69"/>
    </row>
    <row r="10" spans="1:9" ht="26.25" customHeight="1" x14ac:dyDescent="0.2">
      <c r="A10" s="5"/>
      <c r="B10" s="91"/>
      <c r="C10" s="92"/>
      <c r="D10" s="3" t="s">
        <v>2</v>
      </c>
      <c r="E10" s="91"/>
      <c r="F10" s="92"/>
      <c r="G10" s="70"/>
      <c r="H10" s="70"/>
      <c r="I10" s="32" t="str">
        <f>IF(OR(B10="",E10=""),"チームを選んでください",IF(B10=E10,"別のチームを選んでください！！",IF(MATCH(B10,F20:F29,0)&lt;MATCH(E10,F20:F29,0),"OK","左右を入れ替えてください！！")))</f>
        <v>チームを選んでください</v>
      </c>
    </row>
    <row r="11" spans="1:9" x14ac:dyDescent="0.2">
      <c r="A11" s="80" t="s">
        <v>3</v>
      </c>
      <c r="B11" s="11"/>
      <c r="C11" s="82"/>
      <c r="D11" s="84" t="s">
        <v>1</v>
      </c>
      <c r="E11" s="82"/>
      <c r="F11" s="11"/>
      <c r="G11" s="71">
        <f>IF(C11&gt;E11,1,0)</f>
        <v>0</v>
      </c>
      <c r="H11" s="71">
        <f>IF(C11&lt;E11,1,0)</f>
        <v>0</v>
      </c>
    </row>
    <row r="12" spans="1:9" x14ac:dyDescent="0.2">
      <c r="A12" s="81"/>
      <c r="B12" s="11"/>
      <c r="C12" s="83"/>
      <c r="D12" s="85"/>
      <c r="E12" s="83"/>
      <c r="F12" s="11"/>
      <c r="G12" s="71"/>
      <c r="H12" s="71"/>
    </row>
    <row r="13" spans="1:9" x14ac:dyDescent="0.2">
      <c r="A13" s="80" t="s">
        <v>0</v>
      </c>
      <c r="B13" s="11"/>
      <c r="C13" s="82"/>
      <c r="D13" s="84" t="s">
        <v>1</v>
      </c>
      <c r="E13" s="82"/>
      <c r="F13" s="11"/>
      <c r="G13" s="71">
        <f>IF(C13&gt;E13,1,0)</f>
        <v>0</v>
      </c>
      <c r="H13" s="71">
        <f>IF(C13&lt;E13,1,0)</f>
        <v>0</v>
      </c>
    </row>
    <row r="14" spans="1:9" x14ac:dyDescent="0.2">
      <c r="A14" s="81"/>
      <c r="B14" s="11"/>
      <c r="C14" s="83"/>
      <c r="D14" s="85"/>
      <c r="E14" s="83"/>
      <c r="F14" s="11"/>
      <c r="G14" s="71"/>
      <c r="H14" s="71"/>
    </row>
    <row r="15" spans="1:9" x14ac:dyDescent="0.2">
      <c r="A15" s="80" t="s">
        <v>4</v>
      </c>
      <c r="B15" s="11"/>
      <c r="C15" s="82"/>
      <c r="D15" s="84" t="s">
        <v>1</v>
      </c>
      <c r="E15" s="82"/>
      <c r="F15" s="11"/>
      <c r="G15" s="71">
        <f>IF(C15&gt;E15,1,0)</f>
        <v>0</v>
      </c>
      <c r="H15" s="71">
        <f>IF(C15&lt;E15,1,0)</f>
        <v>0</v>
      </c>
    </row>
    <row r="16" spans="1:9" x14ac:dyDescent="0.2">
      <c r="A16" s="81"/>
      <c r="B16" s="11"/>
      <c r="C16" s="83"/>
      <c r="D16" s="85"/>
      <c r="E16" s="83"/>
      <c r="F16" s="11"/>
      <c r="G16" s="71"/>
      <c r="H16" s="71"/>
    </row>
    <row r="17" spans="1:21" ht="26.25" customHeight="1" x14ac:dyDescent="0.2">
      <c r="A17" s="3" t="s">
        <v>5</v>
      </c>
      <c r="B17" s="11"/>
      <c r="C17" s="10"/>
      <c r="D17" s="12" t="s">
        <v>1</v>
      </c>
      <c r="E17" s="10"/>
      <c r="F17" s="11"/>
      <c r="G17" s="71">
        <f>IF(C17&gt;E17,1,0)</f>
        <v>0</v>
      </c>
      <c r="H17" s="71">
        <f t="shared" ref="H17:H18" si="0">IF(C17&lt;E17,1,0)</f>
        <v>0</v>
      </c>
    </row>
    <row r="18" spans="1:21" ht="27" customHeight="1" x14ac:dyDescent="0.2">
      <c r="A18" s="3" t="s">
        <v>6</v>
      </c>
      <c r="B18" s="11"/>
      <c r="C18" s="10"/>
      <c r="D18" s="12" t="s">
        <v>1</v>
      </c>
      <c r="E18" s="10"/>
      <c r="F18" s="11"/>
      <c r="G18" s="71">
        <f>IF(C18&gt;E18,1,0)</f>
        <v>0</v>
      </c>
      <c r="H18" s="71">
        <f t="shared" si="0"/>
        <v>0</v>
      </c>
    </row>
    <row r="19" spans="1:21" ht="26.25" customHeight="1" x14ac:dyDescent="0.2">
      <c r="A19" s="3"/>
      <c r="B19" s="7">
        <f>SUM(C11:C18)</f>
        <v>0</v>
      </c>
      <c r="C19" s="75">
        <f>SUM(G11:G18)</f>
        <v>0</v>
      </c>
      <c r="D19" s="8" t="s">
        <v>1</v>
      </c>
      <c r="E19" s="75">
        <f>SUM(H11:H18)</f>
        <v>0</v>
      </c>
      <c r="F19" s="7">
        <f>SUM(E11:E18)</f>
        <v>0</v>
      </c>
      <c r="G19" s="72"/>
      <c r="H19" s="72"/>
    </row>
    <row r="20" spans="1:21" ht="11.4" hidden="1" thickBot="1" x14ac:dyDescent="0.25"/>
    <row r="21" spans="1:21" hidden="1" x14ac:dyDescent="0.2">
      <c r="B21" s="1" t="s">
        <v>28</v>
      </c>
      <c r="C21" s="2" t="s">
        <v>29</v>
      </c>
      <c r="F21" s="30" t="str">
        <f>IF(AND(C7="ゴールド",F7="A"),組み合わせ!$A$7,IF(AND(C7="ゴールド",F7="B"),組み合わせ!$B$7,IF(AND(C7="1部",F7="A"),組み合わせ!$A$16,IF(AND(C7="1部",F7="B"),組み合わせ!$B$16,IF(AND(C7="2部",F7="A"),組み合わせ!$A$25,"")))))</f>
        <v/>
      </c>
      <c r="G21" s="73"/>
      <c r="H21" s="73"/>
      <c r="J21" s="55" t="b">
        <f t="shared" ref="J21:J40" si="1">IF($B$10=$F$21,$M21,IF($B$10=$F$22,$N21,IF($B$10=$F$23,$O21,IF($B$10=$F$24,$P21,IF($B$10=$F$25,$Q21,IF($B$10=$F$26,$R21,IF($B$10=$F$27,$S21,IF($B$10=$F$28,$T21,IF($B$10=$F$29,$U21)))))))))</f>
        <v>0</v>
      </c>
      <c r="K21" s="55" t="b">
        <f t="shared" ref="K21:K40" si="2">IF($E$10=$F$21,$M21,IF($E$10=$F$22,$N21,IF($E$10=$F$23,$O21,IF($E$10=$F$24,$P21,IF($E$10=$F$25,$Q21,IF($E$10=$F$26,$R21,IF($E$10=$F$27,$S21,IF($E$10=$F$28,$T21,IF($E$10=$F$29,$U21)))))))))</f>
        <v>0</v>
      </c>
      <c r="M21" s="54" t="b">
        <f>IF(AND($C$7="ゴールド",$F$7="A"),GA!B8,IF(AND($C$7="ゴールド",$F$7="B"),GB!B8,IF(AND($C$7="1部",$F$7="A"),'1A'!B8,IF(AND($C$7="1部",$F$7="B"),'1B'!B8,IF(AND($C$7="2部",$F$7="A"),'2A'!#REF!,IF(AND($C$7="2部",$F$7="B"),'2B'!B8))))))</f>
        <v>0</v>
      </c>
      <c r="N21" s="54" t="b">
        <f>IF(AND($C$7="ゴールド",$F$7="A"),GA!C8,IF(AND($C$7="ゴールド",$F$7="B"),GB!C8,IF(AND($C$7="1部",$F$7="A"),'1A'!C8,IF(AND($C$7="1部",$F$7="B"),'1B'!C8,IF(AND($C$7="2部",$F$7="A"),'2A'!C8,IF(AND($C$7="2部",$F$7="B"),'2B'!C8))))))</f>
        <v>0</v>
      </c>
      <c r="O21" s="54" t="b">
        <f>IF(AND($C$7="ゴールド",$F$7="A"),GA!D8,IF(AND($C$7="ゴールド",$F$7="B"),GB!D8,IF(AND($C$7="1部",$F$7="A"),'1A'!D8,IF(AND($C$7="1部",$F$7="B"),'1B'!D8,IF(AND($C$7="2部",$F$7="A"),'2A'!D8,IF(AND($C$7="2部",$F$7="B"),'2B'!D8))))))</f>
        <v>0</v>
      </c>
      <c r="P21" s="54" t="b">
        <f>IF(AND($C$7="ゴールド",$F$7="A"),GA!E8,IF(AND($C$7="ゴールド",$F$7="B"),GB!E8,IF(AND($C$7="1部",$F$7="A"),'1A'!E8,IF(AND($C$7="1部",$F$7="B"),'1B'!E8,IF(AND($C$7="2部",$F$7="A"),'2A'!E8,IF(AND($C$7="2部",$F$7="B"),'2B'!E8))))))</f>
        <v>0</v>
      </c>
      <c r="Q21" s="54" t="b">
        <f>IF(AND($C$7="ゴールド",$F$7="A"),GA!F8,IF(AND($C$7="ゴールド",$F$7="B"),GB!F8,IF(AND($C$7="1部",$F$7="A"),'1A'!F8,IF(AND($C$7="1部",$F$7="B"),'1B'!F8,IF(AND($C$7="2部",$F$7="A"),'2A'!F8,IF(AND($C$7="2部",$F$7="B"),'2B'!F8))))))</f>
        <v>0</v>
      </c>
      <c r="R21" s="54" t="b">
        <f>IF(AND($C$7="ゴールド",$F$7="A"),GA!G8,IF(AND($C$7="ゴールド",$F$7="B"),GB!G8,IF(AND($C$7="1部",$F$7="A"),'1A'!G8,IF(AND($C$7="1部",$F$7="B"),'1B'!G8,IF(AND($C$7="2部",$F$7="A"),'2A'!G8,IF(AND($C$7="2部",$F$7="B"),'2B'!G8))))))</f>
        <v>0</v>
      </c>
      <c r="S21" s="54" t="b">
        <f>IF(AND($C$7="ゴールド",$F$7="A"),GA!H8,IF(AND($C$7="ゴールド",$F$7="B"),GB!H8,IF(AND($C$7="1部",$F$7="A"),'1A'!H8,IF(AND($C$7="1部",$F$7="B"),'1B'!H8,IF(AND($C$7="2部",$F$7="A"),'2A'!H8,IF(AND($C$7="2部",$F$7="B"),'2B'!H8))))))</f>
        <v>0</v>
      </c>
      <c r="T21" s="54" t="b">
        <f>IF(AND($C$7="ゴールド",$F$7="A"),GA!I8,IF(AND($C$7="ゴールド",$F$7="B"),GB!I8,IF(AND($C$7="1部",$F$7="A"),'2A'!B8,IF(AND($C$7="1部",$F$7="B"),'1B'!I8,IF(AND($C$7="2部",$F$7="A"),'2A'!I8,IF(AND($C$7="2部",$F$7="B"),'2B'!I8))))))</f>
        <v>0</v>
      </c>
      <c r="U21" s="54" t="b">
        <f>IF(AND($C$7="ゴールド",$F$7="A"),GA!J8,IF(AND($C$7="ゴールド",$F$7="B"),GB!J8,IF(AND($C$7="1部",$F$7="A"),'1A'!J8,IF(AND($C$7="1部",$F$7="B"),'1B'!J8,IF(AND($C$7="2部",$F$7="A"),'2A'!J8,IF(AND($C$7="2部",$F$7="B"),'2B'!J8))))))</f>
        <v>0</v>
      </c>
    </row>
    <row r="22" spans="1:21" hidden="1" x14ac:dyDescent="0.2">
      <c r="B22" s="1" t="s">
        <v>42</v>
      </c>
      <c r="C22" s="2" t="s">
        <v>44</v>
      </c>
      <c r="F22" s="31" t="str">
        <f>IF(AND(C7="ゴールド",F7="A"),組み合わせ!$A$8,IF(AND(C7="ゴールド",F7="B"),組み合わせ!$B$8,IF(AND(C7="1部",F7="A"),組み合わせ!$A$17,IF(AND(C7="1部",F7="B"),組み合わせ!$B$17,IF(AND(C7="2部",F7="A"),組み合わせ!$A$26,"")))))</f>
        <v/>
      </c>
      <c r="G22" s="73"/>
      <c r="H22" s="73"/>
      <c r="J22" s="56" t="b">
        <f t="shared" si="1"/>
        <v>0</v>
      </c>
      <c r="K22" s="56" t="b">
        <f t="shared" si="2"/>
        <v>0</v>
      </c>
      <c r="M22" s="54" t="b">
        <f>IF(AND($C$7="ゴールド",$F$7="A"),GA!B9,IF(AND($C$7="ゴールド",$F$7="B"),GB!B9,IF(AND($C$7="1部",$F$7="A"),'1A'!B9,IF(AND($C$7="1部",$F$7="B"),'1B'!B9,IF(AND($C$7="2部",$F$7="A"),'2A'!#REF!,IF(AND($C$7="2部",$F$7="B"),'2B'!B9))))))</f>
        <v>0</v>
      </c>
      <c r="N22" s="54" t="b">
        <f>IF(AND($C$7="ゴールド",$F$7="A"),GA!C9,IF(AND($C$7="ゴールド",$F$7="B"),GB!C9,IF(AND($C$7="1部",$F$7="A"),'1A'!C9,IF(AND($C$7="1部",$F$7="B"),'1B'!C9,IF(AND($C$7="2部",$F$7="A"),'2A'!C9,IF(AND($C$7="2部",$F$7="B"),'2B'!C9))))))</f>
        <v>0</v>
      </c>
      <c r="O22" s="54" t="b">
        <f>IF(AND($C$7="ゴールド",$F$7="A"),GA!D9,IF(AND($C$7="ゴールド",$F$7="B"),GB!D9,IF(AND($C$7="1部",$F$7="A"),'1A'!D9,IF(AND($C$7="1部",$F$7="B"),'1B'!D9,IF(AND($C$7="2部",$F$7="A"),'2A'!D9,IF(AND($C$7="2部",$F$7="B"),'2B'!D9))))))</f>
        <v>0</v>
      </c>
      <c r="P22" s="54" t="b">
        <f>IF(AND($C$7="ゴールド",$F$7="A"),GA!E9,IF(AND($C$7="ゴールド",$F$7="B"),GB!E9,IF(AND($C$7="1部",$F$7="A"),'1A'!E9,IF(AND($C$7="1部",$F$7="B"),'1B'!E9,IF(AND($C$7="2部",$F$7="A"),'2A'!E9,IF(AND($C$7="2部",$F$7="B"),'2B'!E9))))))</f>
        <v>0</v>
      </c>
      <c r="Q22" s="54" t="b">
        <f>IF(AND($C$7="ゴールド",$F$7="A"),GA!F9,IF(AND($C$7="ゴールド",$F$7="B"),GB!F9,IF(AND($C$7="1部",$F$7="A"),'1A'!F9,IF(AND($C$7="1部",$F$7="B"),'1B'!F9,IF(AND($C$7="2部",$F$7="A"),'2A'!F9,IF(AND($C$7="2部",$F$7="B"),'2B'!F9))))))</f>
        <v>0</v>
      </c>
      <c r="R22" s="54" t="b">
        <f>IF(AND($C$7="ゴールド",$F$7="A"),GA!G9,IF(AND($C$7="ゴールド",$F$7="B"),GB!G9,IF(AND($C$7="1部",$F$7="A"),'1A'!G9,IF(AND($C$7="1部",$F$7="B"),'1B'!G9,IF(AND($C$7="2部",$F$7="A"),'2A'!G9,IF(AND($C$7="2部",$F$7="B"),'2B'!G9))))))</f>
        <v>0</v>
      </c>
      <c r="S22" s="54" t="b">
        <f>IF(AND($C$7="ゴールド",$F$7="A"),GA!H9,IF(AND($C$7="ゴールド",$F$7="B"),GB!H9,IF(AND($C$7="1部",$F$7="A"),'1A'!H9,IF(AND($C$7="1部",$F$7="B"),'1B'!H9,IF(AND($C$7="2部",$F$7="A"),'2A'!H9,IF(AND($C$7="2部",$F$7="B"),'2B'!H9))))))</f>
        <v>0</v>
      </c>
      <c r="T22" s="54" t="b">
        <f>IF(AND($C$7="ゴールド",$F$7="A"),GA!I9,IF(AND($C$7="ゴールド",$F$7="B"),GB!I9,IF(AND($C$7="1部",$F$7="A"),'2A'!B9,IF(AND($C$7="1部",$F$7="B"),'1B'!I9,IF(AND($C$7="2部",$F$7="A"),'2A'!I9,IF(AND($C$7="2部",$F$7="B"),'2B'!I9))))))</f>
        <v>0</v>
      </c>
      <c r="U22" s="54" t="b">
        <f>IF(AND($C$7="ゴールド",$F$7="A"),GA!J9,IF(AND($C$7="ゴールド",$F$7="B"),GB!J9,IF(AND($C$7="1部",$F$7="A"),'1A'!J9,IF(AND($C$7="1部",$F$7="B"),'1B'!J9,IF(AND($C$7="2部",$F$7="A"),'2A'!J9,IF(AND($C$7="2部",$F$7="B"),'2B'!J9))))))</f>
        <v>0</v>
      </c>
    </row>
    <row r="23" spans="1:21" hidden="1" x14ac:dyDescent="0.2">
      <c r="B23" s="1" t="s">
        <v>43</v>
      </c>
      <c r="F23" s="31" t="str">
        <f>IF(AND(C7="ゴールド",F7="A"),組み合わせ!$A$9,IF(AND(C7="ゴールド",F7="B"),組み合わせ!$B$9,IF(AND(C7="1部",F7="A"),組み合わせ!$A$18,IF(AND(C7="1部",F7="B"),組み合わせ!$B$18,IF(AND(C7="2部",F7="A"),組み合わせ!$A$27,"")))))</f>
        <v/>
      </c>
      <c r="G23" s="73"/>
      <c r="H23" s="73"/>
      <c r="J23" s="56" t="b">
        <f t="shared" si="1"/>
        <v>0</v>
      </c>
      <c r="K23" s="56" t="b">
        <f t="shared" si="2"/>
        <v>0</v>
      </c>
      <c r="M23" s="54" t="b">
        <f>IF(AND($C$7="ゴールド",$F$7="A"),GA!B10,IF(AND($C$7="ゴールド",$F$7="B"),GB!B10,IF(AND($C$7="1部",$F$7="A"),'1A'!B10,IF(AND($C$7="1部",$F$7="B"),'1B'!B10,IF(AND($C$7="2部",$F$7="A"),'2A'!#REF!,IF(AND($C$7="2部",$F$7="B"),'2B'!B10))))))</f>
        <v>0</v>
      </c>
      <c r="N23" s="54" t="b">
        <f>IF(AND($C$7="ゴールド",$F$7="A"),GA!C10,IF(AND($C$7="ゴールド",$F$7="B"),GB!C10,IF(AND($C$7="1部",$F$7="A"),'1A'!C10,IF(AND($C$7="1部",$F$7="B"),'1B'!C10,IF(AND($C$7="2部",$F$7="A"),'2A'!C10,IF(AND($C$7="2部",$F$7="B"),'2B'!C10))))))</f>
        <v>0</v>
      </c>
      <c r="O23" s="54" t="b">
        <f>IF(AND($C$7="ゴールド",$F$7="A"),GA!D10,IF(AND($C$7="ゴールド",$F$7="B"),GB!D10,IF(AND($C$7="1部",$F$7="A"),'1A'!D10,IF(AND($C$7="1部",$F$7="B"),'1B'!D10,IF(AND($C$7="2部",$F$7="A"),'2A'!D10,IF(AND($C$7="2部",$F$7="B"),'2B'!D10))))))</f>
        <v>0</v>
      </c>
      <c r="P23" s="54" t="b">
        <f>IF(AND($C$7="ゴールド",$F$7="A"),GA!E10,IF(AND($C$7="ゴールド",$F$7="B"),GB!E10,IF(AND($C$7="1部",$F$7="A"),'1A'!E10,IF(AND($C$7="1部",$F$7="B"),'1B'!E10,IF(AND($C$7="2部",$F$7="A"),'2A'!E10,IF(AND($C$7="2部",$F$7="B"),'2B'!E10))))))</f>
        <v>0</v>
      </c>
      <c r="Q23" s="54" t="b">
        <f>IF(AND($C$7="ゴールド",$F$7="A"),GA!F10,IF(AND($C$7="ゴールド",$F$7="B"),GB!F10,IF(AND($C$7="1部",$F$7="A"),'1A'!F10,IF(AND($C$7="1部",$F$7="B"),'1B'!F10,IF(AND($C$7="2部",$F$7="A"),'2A'!F10,IF(AND($C$7="2部",$F$7="B"),'2B'!F10))))))</f>
        <v>0</v>
      </c>
      <c r="R23" s="54" t="b">
        <f>IF(AND($C$7="ゴールド",$F$7="A"),GA!G10,IF(AND($C$7="ゴールド",$F$7="B"),GB!G10,IF(AND($C$7="1部",$F$7="A"),'1A'!G10,IF(AND($C$7="1部",$F$7="B"),'1B'!G10,IF(AND($C$7="2部",$F$7="A"),'2A'!G10,IF(AND($C$7="2部",$F$7="B"),'2B'!G10))))))</f>
        <v>0</v>
      </c>
      <c r="S23" s="54" t="b">
        <f>IF(AND($C$7="ゴールド",$F$7="A"),GA!H10,IF(AND($C$7="ゴールド",$F$7="B"),GB!H10,IF(AND($C$7="1部",$F$7="A"),'1A'!H10,IF(AND($C$7="1部",$F$7="B"),'1B'!H10,IF(AND($C$7="2部",$F$7="A"),'2A'!H10,IF(AND($C$7="2部",$F$7="B"),'2B'!H10))))))</f>
        <v>0</v>
      </c>
      <c r="T23" s="54" t="b">
        <f>IF(AND($C$7="ゴールド",$F$7="A"),GA!I10,IF(AND($C$7="ゴールド",$F$7="B"),GB!I10,IF(AND($C$7="1部",$F$7="A"),'2A'!B10,IF(AND($C$7="1部",$F$7="B"),'1B'!I10,IF(AND($C$7="2部",$F$7="A"),'2A'!I10,IF(AND($C$7="2部",$F$7="B"),'2B'!I10))))))</f>
        <v>0</v>
      </c>
      <c r="U23" s="54" t="b">
        <f>IF(AND($C$7="ゴールド",$F$7="A"),GA!J10,IF(AND($C$7="ゴールド",$F$7="B"),GB!J10,IF(AND($C$7="1部",$F$7="A"),'1A'!J10,IF(AND($C$7="1部",$F$7="B"),'1B'!J10,IF(AND($C$7="2部",$F$7="A"),'2A'!J10,IF(AND($C$7="2部",$F$7="B"),'2B'!J10))))))</f>
        <v>0</v>
      </c>
    </row>
    <row r="24" spans="1:21" hidden="1" x14ac:dyDescent="0.2">
      <c r="F24" s="31" t="str">
        <f>IF(AND(C7="ゴールド",F7="A"),組み合わせ!$A$10,IF(AND(C7="ゴールド",F7="B"),組み合わせ!$B$10,IF(AND(C7="1部",F7="A"),組み合わせ!$A$19,IF(AND(C7="1部",F7="B"),組み合わせ!$B$19,IF(AND(C7="2部",F7="A"),組み合わせ!$A$28,"")))))</f>
        <v/>
      </c>
      <c r="G24" s="73"/>
      <c r="H24" s="73"/>
      <c r="J24" s="56" t="b">
        <f t="shared" si="1"/>
        <v>0</v>
      </c>
      <c r="K24" s="56" t="b">
        <f t="shared" si="2"/>
        <v>0</v>
      </c>
      <c r="M24" s="54" t="b">
        <f>IF(AND($C$7="ゴールド",$F$7="A"),GA!B11,IF(AND($C$7="ゴールド",$F$7="B"),GB!B11,IF(AND($C$7="1部",$F$7="A"),'1A'!B11,IF(AND($C$7="1部",$F$7="B"),'1B'!B11,IF(AND($C$7="2部",$F$7="A"),'2A'!#REF!,IF(AND($C$7="2部",$F$7="B"),'2B'!B11))))))</f>
        <v>0</v>
      </c>
      <c r="N24" s="54" t="b">
        <f>IF(AND($C$7="ゴールド",$F$7="A"),GA!C11,IF(AND($C$7="ゴールド",$F$7="B"),GB!C11,IF(AND($C$7="1部",$F$7="A"),'1A'!C11,IF(AND($C$7="1部",$F$7="B"),'1B'!C11,IF(AND($C$7="2部",$F$7="A"),'2A'!C11,IF(AND($C$7="2部",$F$7="B"),'2B'!C11))))))</f>
        <v>0</v>
      </c>
      <c r="O24" s="54" t="b">
        <f>IF(AND($C$7="ゴールド",$F$7="A"),GA!D11,IF(AND($C$7="ゴールド",$F$7="B"),GB!D11,IF(AND($C$7="1部",$F$7="A"),'1A'!D11,IF(AND($C$7="1部",$F$7="B"),'1B'!D11,IF(AND($C$7="2部",$F$7="A"),'2A'!D11,IF(AND($C$7="2部",$F$7="B"),'2B'!D11))))))</f>
        <v>0</v>
      </c>
      <c r="P24" s="54" t="b">
        <f>IF(AND($C$7="ゴールド",$F$7="A"),GA!E11,IF(AND($C$7="ゴールド",$F$7="B"),GB!E11,IF(AND($C$7="1部",$F$7="A"),'1A'!E11,IF(AND($C$7="1部",$F$7="B"),'1B'!E11,IF(AND($C$7="2部",$F$7="A"),'2A'!E11,IF(AND($C$7="2部",$F$7="B"),'2B'!E11))))))</f>
        <v>0</v>
      </c>
      <c r="Q24" s="54" t="b">
        <f>IF(AND($C$7="ゴールド",$F$7="A"),GA!F11,IF(AND($C$7="ゴールド",$F$7="B"),GB!F11,IF(AND($C$7="1部",$F$7="A"),'1A'!F11,IF(AND($C$7="1部",$F$7="B"),'1B'!F11,IF(AND($C$7="2部",$F$7="A"),'2A'!F11,IF(AND($C$7="2部",$F$7="B"),'2B'!F11))))))</f>
        <v>0</v>
      </c>
      <c r="R24" s="54" t="b">
        <f>IF(AND($C$7="ゴールド",$F$7="A"),GA!G11,IF(AND($C$7="ゴールド",$F$7="B"),GB!G11,IF(AND($C$7="1部",$F$7="A"),'1A'!G11,IF(AND($C$7="1部",$F$7="B"),'1B'!G11,IF(AND($C$7="2部",$F$7="A"),'2A'!G11,IF(AND($C$7="2部",$F$7="B"),'2B'!G11))))))</f>
        <v>0</v>
      </c>
      <c r="S24" s="54" t="b">
        <f>IF(AND($C$7="ゴールド",$F$7="A"),GA!H11,IF(AND($C$7="ゴールド",$F$7="B"),GB!H11,IF(AND($C$7="1部",$F$7="A"),'1A'!H11,IF(AND($C$7="1部",$F$7="B"),'1B'!H11,IF(AND($C$7="2部",$F$7="A"),'2A'!H11,IF(AND($C$7="2部",$F$7="B"),'2B'!H11))))))</f>
        <v>0</v>
      </c>
      <c r="T24" s="54" t="b">
        <f>IF(AND($C$7="ゴールド",$F$7="A"),GA!I11,IF(AND($C$7="ゴールド",$F$7="B"),GB!I11,IF(AND($C$7="1部",$F$7="A"),'2A'!B11,IF(AND($C$7="1部",$F$7="B"),'1B'!I11,IF(AND($C$7="2部",$F$7="A"),'2A'!I11,IF(AND($C$7="2部",$F$7="B"),'2B'!I11))))))</f>
        <v>0</v>
      </c>
      <c r="U24" s="54" t="b">
        <f>IF(AND($C$7="ゴールド",$F$7="A"),GA!J11,IF(AND($C$7="ゴールド",$F$7="B"),GB!J11,IF(AND($C$7="1部",$F$7="A"),'1A'!J11,IF(AND($C$7="1部",$F$7="B"),'1B'!J11,IF(AND($C$7="2部",$F$7="A"),'2A'!J11,IF(AND($C$7="2部",$F$7="B"),'2B'!J11))))))</f>
        <v>0</v>
      </c>
    </row>
    <row r="25" spans="1:21" hidden="1" x14ac:dyDescent="0.2">
      <c r="F25" s="31" t="str">
        <f>IF(AND(C7="ゴールド",F7="A"),組み合わせ!$A$11,IF(AND(C7="ゴールド",F7="B"),組み合わせ!$B$11,IF(AND(C7="1部",F7="A"),組み合わせ!$A$20,IF(AND(C7="1部",F7="B"),組み合わせ!$B$20,IF(AND(C7="2部",F7="A"),組み合わせ!$A$29,"")))))</f>
        <v/>
      </c>
      <c r="G25" s="73"/>
      <c r="H25" s="73"/>
      <c r="J25" s="56" t="b">
        <f t="shared" si="1"/>
        <v>0</v>
      </c>
      <c r="K25" s="56" t="b">
        <f t="shared" si="2"/>
        <v>0</v>
      </c>
      <c r="M25" s="54" t="b">
        <f>IF(AND($C$7="ゴールド",$F$7="A"),GA!B12,IF(AND($C$7="ゴールド",$F$7="B"),GB!B12,IF(AND($C$7="1部",$F$7="A"),'1A'!B12,IF(AND($C$7="1部",$F$7="B"),'1B'!B12,IF(AND($C$7="2部",$F$7="A"),'2A'!#REF!,IF(AND($C$7="2部",$F$7="B"),'2B'!B12))))))</f>
        <v>0</v>
      </c>
      <c r="N25" s="54" t="b">
        <f>IF(AND($C$7="ゴールド",$F$7="A"),GA!C12,IF(AND($C$7="ゴールド",$F$7="B"),GB!C12,IF(AND($C$7="1部",$F$7="A"),'1A'!C12,IF(AND($C$7="1部",$F$7="B"),'1B'!C12,IF(AND($C$7="2部",$F$7="A"),'2A'!C12,IF(AND($C$7="2部",$F$7="B"),'2B'!C12))))))</f>
        <v>0</v>
      </c>
      <c r="O25" s="54" t="b">
        <f>IF(AND($C$7="ゴールド",$F$7="A"),GA!D12,IF(AND($C$7="ゴールド",$F$7="B"),GB!D12,IF(AND($C$7="1部",$F$7="A"),'1A'!D12,IF(AND($C$7="1部",$F$7="B"),'1B'!D12,IF(AND($C$7="2部",$F$7="A"),'2A'!D12,IF(AND($C$7="2部",$F$7="B"),'2B'!D12))))))</f>
        <v>0</v>
      </c>
      <c r="P25" s="54" t="b">
        <f>IF(AND($C$7="ゴールド",$F$7="A"),GA!E12,IF(AND($C$7="ゴールド",$F$7="B"),GB!E12,IF(AND($C$7="1部",$F$7="A"),'1A'!E12,IF(AND($C$7="1部",$F$7="B"),'1B'!E12,IF(AND($C$7="2部",$F$7="A"),'2A'!E12,IF(AND($C$7="2部",$F$7="B"),'2B'!E12))))))</f>
        <v>0</v>
      </c>
      <c r="Q25" s="54" t="b">
        <f>IF(AND($C$7="ゴールド",$F$7="A"),GA!F12,IF(AND($C$7="ゴールド",$F$7="B"),GB!F12,IF(AND($C$7="1部",$F$7="A"),'1A'!F12,IF(AND($C$7="1部",$F$7="B"),'1B'!F12,IF(AND($C$7="2部",$F$7="A"),'2A'!F12,IF(AND($C$7="2部",$F$7="B"),'2B'!F12))))))</f>
        <v>0</v>
      </c>
      <c r="R25" s="54" t="b">
        <f>IF(AND($C$7="ゴールド",$F$7="A"),GA!G12,IF(AND($C$7="ゴールド",$F$7="B"),GB!G12,IF(AND($C$7="1部",$F$7="A"),'1A'!G12,IF(AND($C$7="1部",$F$7="B"),'1B'!G12,IF(AND($C$7="2部",$F$7="A"),'2A'!G12,IF(AND($C$7="2部",$F$7="B"),'2B'!G12))))))</f>
        <v>0</v>
      </c>
      <c r="S25" s="54" t="b">
        <f>IF(AND($C$7="ゴールド",$F$7="A"),GA!H12,IF(AND($C$7="ゴールド",$F$7="B"),GB!H12,IF(AND($C$7="1部",$F$7="A"),'1A'!H12,IF(AND($C$7="1部",$F$7="B"),'1B'!H12,IF(AND($C$7="2部",$F$7="A"),'2A'!H12,IF(AND($C$7="2部",$F$7="B"),'2B'!H12))))))</f>
        <v>0</v>
      </c>
      <c r="T25" s="54" t="b">
        <f>IF(AND($C$7="ゴールド",$F$7="A"),GA!I12,IF(AND($C$7="ゴールド",$F$7="B"),GB!I12,IF(AND($C$7="1部",$F$7="A"),'2A'!B12,IF(AND($C$7="1部",$F$7="B"),'1B'!I12,IF(AND($C$7="2部",$F$7="A"),'2A'!I12,IF(AND($C$7="2部",$F$7="B"),'2B'!I12))))))</f>
        <v>0</v>
      </c>
      <c r="U25" s="54" t="b">
        <f>IF(AND($C$7="ゴールド",$F$7="A"),GA!J12,IF(AND($C$7="ゴールド",$F$7="B"),GB!J12,IF(AND($C$7="1部",$F$7="A"),'1A'!J12,IF(AND($C$7="1部",$F$7="B"),'1B'!J12,IF(AND($C$7="2部",$F$7="A"),'2A'!J12,IF(AND($C$7="2部",$F$7="B"),'2B'!J12))))))</f>
        <v>0</v>
      </c>
    </row>
    <row r="26" spans="1:21" hidden="1" x14ac:dyDescent="0.2">
      <c r="F26" s="31" t="str">
        <f>IF(AND(C7="ゴールド",F7="A"),組み合わせ!$A$12,IF(AND(C7="ゴールド",F7="B"),組み合わせ!$B$12,IF(AND(C7="1部",F7="A"),組み合わせ!$A$21,IF(AND(C7="1部",F7="B"),組み合わせ!$B$21,IF(AND(C7="2部",F7="A"),組み合わせ!$A$30,"")))))</f>
        <v/>
      </c>
      <c r="G26" s="73"/>
      <c r="H26" s="73"/>
      <c r="J26" s="56" t="b">
        <f t="shared" si="1"/>
        <v>0</v>
      </c>
      <c r="K26" s="56" t="b">
        <f t="shared" si="2"/>
        <v>0</v>
      </c>
      <c r="M26" s="54" t="b">
        <f>IF(AND($C$7="ゴールド",$F$7="A"),GA!B13,IF(AND($C$7="ゴールド",$F$7="B"),GB!B13,IF(AND($C$7="1部",$F$7="A"),'1A'!B13,IF(AND($C$7="1部",$F$7="B"),'1B'!B13,IF(AND($C$7="2部",$F$7="A"),'2A'!#REF!,IF(AND($C$7="2部",$F$7="B"),'2B'!B13))))))</f>
        <v>0</v>
      </c>
      <c r="N26" s="54" t="b">
        <f>IF(AND($C$7="ゴールド",$F$7="A"),GA!C13,IF(AND($C$7="ゴールド",$F$7="B"),GB!C13,IF(AND($C$7="1部",$F$7="A"),'1A'!C13,IF(AND($C$7="1部",$F$7="B"),'1B'!C13,IF(AND($C$7="2部",$F$7="A"),'2A'!C13,IF(AND($C$7="2部",$F$7="B"),'2B'!C13))))))</f>
        <v>0</v>
      </c>
      <c r="O26" s="54" t="b">
        <f>IF(AND($C$7="ゴールド",$F$7="A"),GA!D13,IF(AND($C$7="ゴールド",$F$7="B"),GB!D13,IF(AND($C$7="1部",$F$7="A"),'1A'!D13,IF(AND($C$7="1部",$F$7="B"),'1B'!D13,IF(AND($C$7="2部",$F$7="A"),'2A'!D13,IF(AND($C$7="2部",$F$7="B"),'2B'!D13))))))</f>
        <v>0</v>
      </c>
      <c r="P26" s="54" t="b">
        <f>IF(AND($C$7="ゴールド",$F$7="A"),GA!E13,IF(AND($C$7="ゴールド",$F$7="B"),GB!E13,IF(AND($C$7="1部",$F$7="A"),'1A'!E13,IF(AND($C$7="1部",$F$7="B"),'1B'!E13,IF(AND($C$7="2部",$F$7="A"),'2A'!E13,IF(AND($C$7="2部",$F$7="B"),'2B'!E13))))))</f>
        <v>0</v>
      </c>
      <c r="Q26" s="54" t="b">
        <f>IF(AND($C$7="ゴールド",$F$7="A"),GA!F13,IF(AND($C$7="ゴールド",$F$7="B"),GB!F13,IF(AND($C$7="1部",$F$7="A"),'1A'!F13,IF(AND($C$7="1部",$F$7="B"),'1B'!F13,IF(AND($C$7="2部",$F$7="A"),'2A'!F13,IF(AND($C$7="2部",$F$7="B"),'2B'!F13))))))</f>
        <v>0</v>
      </c>
      <c r="R26" s="54" t="b">
        <f>IF(AND($C$7="ゴールド",$F$7="A"),GA!G13,IF(AND($C$7="ゴールド",$F$7="B"),GB!G13,IF(AND($C$7="1部",$F$7="A"),'1A'!G13,IF(AND($C$7="1部",$F$7="B"),'1B'!G13,IF(AND($C$7="2部",$F$7="A"),'2A'!G13,IF(AND($C$7="2部",$F$7="B"),'2B'!G13))))))</f>
        <v>0</v>
      </c>
      <c r="S26" s="54" t="b">
        <f>IF(AND($C$7="ゴールド",$F$7="A"),GA!H13,IF(AND($C$7="ゴールド",$F$7="B"),GB!H13,IF(AND($C$7="1部",$F$7="A"),'1A'!H13,IF(AND($C$7="1部",$F$7="B"),'1B'!H13,IF(AND($C$7="2部",$F$7="A"),'2A'!H13,IF(AND($C$7="2部",$F$7="B"),'2B'!H13))))))</f>
        <v>0</v>
      </c>
      <c r="T26" s="54" t="b">
        <f>IF(AND($C$7="ゴールド",$F$7="A"),GA!I13,IF(AND($C$7="ゴールド",$F$7="B"),GB!I13,IF(AND($C$7="1部",$F$7="A"),'2A'!B13,IF(AND($C$7="1部",$F$7="B"),'1B'!I13,IF(AND($C$7="2部",$F$7="A"),'2A'!I13,IF(AND($C$7="2部",$F$7="B"),'2B'!I13))))))</f>
        <v>0</v>
      </c>
      <c r="U26" s="54" t="b">
        <f>IF(AND($C$7="ゴールド",$F$7="A"),GA!J13,IF(AND($C$7="ゴールド",$F$7="B"),GB!J13,IF(AND($C$7="1部",$F$7="A"),'1A'!J13,IF(AND($C$7="1部",$F$7="B"),'1B'!J13,IF(AND($C$7="2部",$F$7="A"),'2A'!J13,IF(AND($C$7="2部",$F$7="B"),'2B'!J13))))))</f>
        <v>0</v>
      </c>
    </row>
    <row r="27" spans="1:21" hidden="1" x14ac:dyDescent="0.2">
      <c r="F27" s="28" t="str">
        <f>IF(AND(C7="ゴールド",F7="A"),"",IF(AND(C7="ゴールド",F7="B"),"",IF(AND(C7="1部",F7="A"),"",IF(AND(C7="1部",F7="B"),"",IF(AND(C7="2部",F7="A"),組み合わせ!$A$31,"")))))</f>
        <v/>
      </c>
      <c r="G27" s="74"/>
      <c r="H27" s="74"/>
      <c r="J27" s="56" t="b">
        <f t="shared" si="1"/>
        <v>0</v>
      </c>
      <c r="K27" s="56" t="b">
        <f t="shared" si="2"/>
        <v>0</v>
      </c>
      <c r="M27" s="54" t="b">
        <f>IF(AND($C$7="ゴールド",$F$7="A"),GA!B14,IF(AND($C$7="ゴールド",$F$7="B"),GB!B14,IF(AND($C$7="1部",$F$7="A"),'1A'!B14,IF(AND($C$7="1部",$F$7="B"),'1B'!B14,IF(AND($C$7="2部",$F$7="A"),'2A'!#REF!,IF(AND($C$7="2部",$F$7="B"),'2B'!B14))))))</f>
        <v>0</v>
      </c>
      <c r="N27" s="54" t="b">
        <f>IF(AND($C$7="ゴールド",$F$7="A"),GA!C14,IF(AND($C$7="ゴールド",$F$7="B"),GB!C14,IF(AND($C$7="1部",$F$7="A"),'1A'!C14,IF(AND($C$7="1部",$F$7="B"),'1B'!C14,IF(AND($C$7="2部",$F$7="A"),'2A'!C14,IF(AND($C$7="2部",$F$7="B"),'2B'!C14))))))</f>
        <v>0</v>
      </c>
      <c r="O27" s="54" t="b">
        <f>IF(AND($C$7="ゴールド",$F$7="A"),GA!D14,IF(AND($C$7="ゴールド",$F$7="B"),GB!D14,IF(AND($C$7="1部",$F$7="A"),'1A'!D14,IF(AND($C$7="1部",$F$7="B"),'1B'!D14,IF(AND($C$7="2部",$F$7="A"),'2A'!D14,IF(AND($C$7="2部",$F$7="B"),'2B'!D14))))))</f>
        <v>0</v>
      </c>
      <c r="P27" s="54" t="b">
        <f>IF(AND($C$7="ゴールド",$F$7="A"),GA!E14,IF(AND($C$7="ゴールド",$F$7="B"),GB!E14,IF(AND($C$7="1部",$F$7="A"),'1A'!E14,IF(AND($C$7="1部",$F$7="B"),'1B'!E14,IF(AND($C$7="2部",$F$7="A"),'2A'!E14,IF(AND($C$7="2部",$F$7="B"),'2B'!E14))))))</f>
        <v>0</v>
      </c>
      <c r="Q27" s="54" t="b">
        <f>IF(AND($C$7="ゴールド",$F$7="A"),GA!F14,IF(AND($C$7="ゴールド",$F$7="B"),GB!F14,IF(AND($C$7="1部",$F$7="A"),'1A'!F14,IF(AND($C$7="1部",$F$7="B"),'1B'!F14,IF(AND($C$7="2部",$F$7="A"),'2A'!F14,IF(AND($C$7="2部",$F$7="B"),'2B'!F14))))))</f>
        <v>0</v>
      </c>
      <c r="R27" s="54" t="b">
        <f>IF(AND($C$7="ゴールド",$F$7="A"),GA!G14,IF(AND($C$7="ゴールド",$F$7="B"),GB!G14,IF(AND($C$7="1部",$F$7="A"),'1A'!G14,IF(AND($C$7="1部",$F$7="B"),'1B'!G14,IF(AND($C$7="2部",$F$7="A"),'2A'!G14,IF(AND($C$7="2部",$F$7="B"),'2B'!G14))))))</f>
        <v>0</v>
      </c>
      <c r="S27" s="54" t="b">
        <f>IF(AND($C$7="ゴールド",$F$7="A"),GA!H14,IF(AND($C$7="ゴールド",$F$7="B"),GB!H14,IF(AND($C$7="1部",$F$7="A"),'1A'!H14,IF(AND($C$7="1部",$F$7="B"),'1B'!H14,IF(AND($C$7="2部",$F$7="A"),'2A'!H14,IF(AND($C$7="2部",$F$7="B"),'2B'!H14))))))</f>
        <v>0</v>
      </c>
      <c r="T27" s="54" t="b">
        <f>IF(AND($C$7="ゴールド",$F$7="A"),GA!I14,IF(AND($C$7="ゴールド",$F$7="B"),GB!I14,IF(AND($C$7="1部",$F$7="A"),'2A'!B14,IF(AND($C$7="1部",$F$7="B"),'1B'!I14,IF(AND($C$7="2部",$F$7="A"),'2A'!I14,IF(AND($C$7="2部",$F$7="B"),'2B'!I14))))))</f>
        <v>0</v>
      </c>
      <c r="U27" s="54" t="b">
        <f>IF(AND($C$7="ゴールド",$F$7="A"),GA!J14,IF(AND($C$7="ゴールド",$F$7="B"),GB!J14,IF(AND($C$7="1部",$F$7="A"),'1A'!J14,IF(AND($C$7="1部",$F$7="B"),'1B'!J14,IF(AND($C$7="2部",$F$7="A"),'2A'!J14,IF(AND($C$7="2部",$F$7="B"),'2B'!J14))))))</f>
        <v>0</v>
      </c>
    </row>
    <row r="28" spans="1:21" ht="11.4" hidden="1" thickBot="1" x14ac:dyDescent="0.25">
      <c r="F28" s="29" t="str">
        <f>IF(AND(C7="ゴールド",F7="A"),"",IF(AND(C7="ゴールド",F7="B"),"",IF(AND(C7="1部",F7="A"),"",IF(AND(C7="1部",F7="B"),"",IF(AND(C7="2部",F7="A"),組み合わせ!$A$32,"")))))</f>
        <v/>
      </c>
      <c r="G28" s="74"/>
      <c r="H28" s="74"/>
      <c r="J28" s="56" t="b">
        <f t="shared" si="1"/>
        <v>0</v>
      </c>
      <c r="K28" s="56" t="b">
        <f t="shared" si="2"/>
        <v>0</v>
      </c>
      <c r="M28" s="54" t="b">
        <f>IF(AND($C$7="ゴールド",$F$7="A"),GA!B15,IF(AND($C$7="ゴールド",$F$7="B"),GB!B15,IF(AND($C$7="1部",$F$7="A"),'1A'!B15,IF(AND($C$7="1部",$F$7="B"),'1B'!B15,IF(AND($C$7="2部",$F$7="A"),'2A'!#REF!,IF(AND($C$7="2部",$F$7="B"),'2B'!B15))))))</f>
        <v>0</v>
      </c>
      <c r="N28" s="54" t="b">
        <f>IF(AND($C$7="ゴールド",$F$7="A"),GA!C15,IF(AND($C$7="ゴールド",$F$7="B"),GB!C15,IF(AND($C$7="1部",$F$7="A"),'1A'!C15,IF(AND($C$7="1部",$F$7="B"),'1B'!C15,IF(AND($C$7="2部",$F$7="A"),'2A'!C15,IF(AND($C$7="2部",$F$7="B"),'2B'!C15))))))</f>
        <v>0</v>
      </c>
      <c r="O28" s="54" t="b">
        <f>IF(AND($C$7="ゴールド",$F$7="A"),GA!D15,IF(AND($C$7="ゴールド",$F$7="B"),GB!D15,IF(AND($C$7="1部",$F$7="A"),'1A'!D15,IF(AND($C$7="1部",$F$7="B"),'1B'!D15,IF(AND($C$7="2部",$F$7="A"),'2A'!D15,IF(AND($C$7="2部",$F$7="B"),'2B'!D15))))))</f>
        <v>0</v>
      </c>
      <c r="P28" s="54" t="b">
        <f>IF(AND($C$7="ゴールド",$F$7="A"),GA!E15,IF(AND($C$7="ゴールド",$F$7="B"),GB!E15,IF(AND($C$7="1部",$F$7="A"),'1A'!E15,IF(AND($C$7="1部",$F$7="B"),'1B'!E15,IF(AND($C$7="2部",$F$7="A"),'2A'!E15,IF(AND($C$7="2部",$F$7="B"),'2B'!E15))))))</f>
        <v>0</v>
      </c>
      <c r="Q28" s="54" t="b">
        <f>IF(AND($C$7="ゴールド",$F$7="A"),GA!F15,IF(AND($C$7="ゴールド",$F$7="B"),GB!F15,IF(AND($C$7="1部",$F$7="A"),'1A'!F15,IF(AND($C$7="1部",$F$7="B"),'1B'!F15,IF(AND($C$7="2部",$F$7="A"),'2A'!F15,IF(AND($C$7="2部",$F$7="B"),'2B'!F15))))))</f>
        <v>0</v>
      </c>
      <c r="R28" s="54" t="b">
        <f>IF(AND($C$7="ゴールド",$F$7="A"),GA!G15,IF(AND($C$7="ゴールド",$F$7="B"),GB!G15,IF(AND($C$7="1部",$F$7="A"),'1A'!G15,IF(AND($C$7="1部",$F$7="B"),'1B'!G15,IF(AND($C$7="2部",$F$7="A"),'2A'!G15,IF(AND($C$7="2部",$F$7="B"),'2B'!G15))))))</f>
        <v>0</v>
      </c>
      <c r="S28" s="54" t="b">
        <f>IF(AND($C$7="ゴールド",$F$7="A"),GA!H15,IF(AND($C$7="ゴールド",$F$7="B"),GB!H15,IF(AND($C$7="1部",$F$7="A"),'1A'!H15,IF(AND($C$7="1部",$F$7="B"),'1B'!H15,IF(AND($C$7="2部",$F$7="A"),'2A'!H15,IF(AND($C$7="2部",$F$7="B"),'2B'!H15))))))</f>
        <v>0</v>
      </c>
      <c r="T28" s="54" t="b">
        <f>IF(AND($C$7="ゴールド",$F$7="A"),GA!I15,IF(AND($C$7="ゴールド",$F$7="B"),GB!I15,IF(AND($C$7="1部",$F$7="A"),'2A'!B15,IF(AND($C$7="1部",$F$7="B"),'1B'!I15,IF(AND($C$7="2部",$F$7="A"),'2A'!I15,IF(AND($C$7="2部",$F$7="B"),'2B'!I15))))))</f>
        <v>0</v>
      </c>
      <c r="U28" s="54" t="b">
        <f>IF(AND($C$7="ゴールド",$F$7="A"),GA!J15,IF(AND($C$7="ゴールド",$F$7="B"),GB!J15,IF(AND($C$7="1部",$F$7="A"),'1A'!J15,IF(AND($C$7="1部",$F$7="B"),'1B'!J15,IF(AND($C$7="2部",$F$7="A"),'2A'!J15,IF(AND($C$7="2部",$F$7="B"),'2B'!J15))))))</f>
        <v>0</v>
      </c>
    </row>
    <row r="29" spans="1:21" hidden="1" x14ac:dyDescent="0.2">
      <c r="F29" s="74"/>
      <c r="G29" s="74"/>
      <c r="H29" s="74"/>
      <c r="J29" s="56" t="b">
        <f t="shared" si="1"/>
        <v>0</v>
      </c>
      <c r="K29" s="56" t="b">
        <f t="shared" si="2"/>
        <v>0</v>
      </c>
      <c r="M29" s="54" t="b">
        <f>IF(AND($C$7="ゴールド",$F$7="A"),GA!B16,IF(AND($C$7="ゴールド",$F$7="B"),GB!B16,IF(AND($C$7="1部",$F$7="A"),'1A'!B16,IF(AND($C$7="1部",$F$7="B"),'1B'!B16,IF(AND($C$7="2部",$F$7="A"),'2A'!#REF!,IF(AND($C$7="2部",$F$7="B"),'2B'!B16))))))</f>
        <v>0</v>
      </c>
      <c r="N29" s="54" t="b">
        <f>IF(AND($C$7="ゴールド",$F$7="A"),GA!C16,IF(AND($C$7="ゴールド",$F$7="B"),GB!C16,IF(AND($C$7="1部",$F$7="A"),'1A'!C16,IF(AND($C$7="1部",$F$7="B"),'1B'!C16,IF(AND($C$7="2部",$F$7="A"),'2A'!C16,IF(AND($C$7="2部",$F$7="B"),'2B'!C16))))))</f>
        <v>0</v>
      </c>
      <c r="O29" s="54" t="b">
        <f>IF(AND($C$7="ゴールド",$F$7="A"),GA!D16,IF(AND($C$7="ゴールド",$F$7="B"),GB!D16,IF(AND($C$7="1部",$F$7="A"),'1A'!D16,IF(AND($C$7="1部",$F$7="B"),'1B'!D16,IF(AND($C$7="2部",$F$7="A"),'2A'!D16,IF(AND($C$7="2部",$F$7="B"),'2B'!D16))))))</f>
        <v>0</v>
      </c>
      <c r="P29" s="54" t="b">
        <f>IF(AND($C$7="ゴールド",$F$7="A"),GA!E16,IF(AND($C$7="ゴールド",$F$7="B"),GB!E16,IF(AND($C$7="1部",$F$7="A"),'1A'!E16,IF(AND($C$7="1部",$F$7="B"),'1B'!E16,IF(AND($C$7="2部",$F$7="A"),'2A'!E16,IF(AND($C$7="2部",$F$7="B"),'2B'!E16))))))</f>
        <v>0</v>
      </c>
      <c r="Q29" s="54" t="b">
        <f>IF(AND($C$7="ゴールド",$F$7="A"),GA!F16,IF(AND($C$7="ゴールド",$F$7="B"),GB!F16,IF(AND($C$7="1部",$F$7="A"),'1A'!F16,IF(AND($C$7="1部",$F$7="B"),'1B'!F16,IF(AND($C$7="2部",$F$7="A"),'2A'!F16,IF(AND($C$7="2部",$F$7="B"),'2B'!F16))))))</f>
        <v>0</v>
      </c>
      <c r="R29" s="54" t="b">
        <f>IF(AND($C$7="ゴールド",$F$7="A"),GA!G16,IF(AND($C$7="ゴールド",$F$7="B"),GB!G16,IF(AND($C$7="1部",$F$7="A"),'1A'!G16,IF(AND($C$7="1部",$F$7="B"),'1B'!G16,IF(AND($C$7="2部",$F$7="A"),'2A'!G16,IF(AND($C$7="2部",$F$7="B"),'2B'!G16))))))</f>
        <v>0</v>
      </c>
      <c r="S29" s="54" t="b">
        <f>IF(AND($C$7="ゴールド",$F$7="A"),GA!H16,IF(AND($C$7="ゴールド",$F$7="B"),GB!H16,IF(AND($C$7="1部",$F$7="A"),'1A'!H16,IF(AND($C$7="1部",$F$7="B"),'1B'!H16,IF(AND($C$7="2部",$F$7="A"),'2A'!H16,IF(AND($C$7="2部",$F$7="B"),'2B'!H16))))))</f>
        <v>0</v>
      </c>
      <c r="T29" s="54" t="b">
        <f>IF(AND($C$7="ゴールド",$F$7="A"),GA!I16,IF(AND($C$7="ゴールド",$F$7="B"),GB!I16,IF(AND($C$7="1部",$F$7="A"),'2A'!B16,IF(AND($C$7="1部",$F$7="B"),'1B'!I16,IF(AND($C$7="2部",$F$7="A"),'2A'!I16,IF(AND($C$7="2部",$F$7="B"),'2B'!I16))))))</f>
        <v>0</v>
      </c>
      <c r="U29" s="54" t="b">
        <f>IF(AND($C$7="ゴールド",$F$7="A"),GA!J16,IF(AND($C$7="ゴールド",$F$7="B"),GB!J16,IF(AND($C$7="1部",$F$7="A"),'1A'!J16,IF(AND($C$7="1部",$F$7="B"),'1B'!J16,IF(AND($C$7="2部",$F$7="A"),'2A'!J16,IF(AND($C$7="2部",$F$7="B"),'2B'!J16))))))</f>
        <v>0</v>
      </c>
    </row>
    <row r="30" spans="1:21" hidden="1" x14ac:dyDescent="0.2">
      <c r="J30" s="56" t="b">
        <f t="shared" si="1"/>
        <v>0</v>
      </c>
      <c r="K30" s="56" t="b">
        <f t="shared" si="2"/>
        <v>0</v>
      </c>
      <c r="M30" s="54" t="b">
        <f>IF(AND($C$7="ゴールド",$F$7="A"),GA!B17,IF(AND($C$7="ゴールド",$F$7="B"),GB!B17,IF(AND($C$7="1部",$F$7="A"),'1A'!B17,IF(AND($C$7="1部",$F$7="B"),'1B'!B17,IF(AND($C$7="2部",$F$7="A"),'2A'!#REF!,IF(AND($C$7="2部",$F$7="B"),'2B'!B17))))))</f>
        <v>0</v>
      </c>
      <c r="N30" s="54" t="b">
        <f>IF(AND($C$7="ゴールド",$F$7="A"),GA!C17,IF(AND($C$7="ゴールド",$F$7="B"),GB!C17,IF(AND($C$7="1部",$F$7="A"),'1A'!C17,IF(AND($C$7="1部",$F$7="B"),'1B'!C17,IF(AND($C$7="2部",$F$7="A"),'2A'!C17,IF(AND($C$7="2部",$F$7="B"),'2B'!C17))))))</f>
        <v>0</v>
      </c>
      <c r="O30" s="54" t="b">
        <f>IF(AND($C$7="ゴールド",$F$7="A"),GA!D17,IF(AND($C$7="ゴールド",$F$7="B"),GB!D17,IF(AND($C$7="1部",$F$7="A"),'1A'!D17,IF(AND($C$7="1部",$F$7="B"),'1B'!D17,IF(AND($C$7="2部",$F$7="A"),'2A'!D17,IF(AND($C$7="2部",$F$7="B"),'2B'!D17))))))</f>
        <v>0</v>
      </c>
      <c r="P30" s="54" t="b">
        <f>IF(AND($C$7="ゴールド",$F$7="A"),GA!E17,IF(AND($C$7="ゴールド",$F$7="B"),GB!E17,IF(AND($C$7="1部",$F$7="A"),'1A'!E17,IF(AND($C$7="1部",$F$7="B"),'1B'!E17,IF(AND($C$7="2部",$F$7="A"),'2A'!E17,IF(AND($C$7="2部",$F$7="B"),'2B'!E17))))))</f>
        <v>0</v>
      </c>
      <c r="Q30" s="54" t="b">
        <f>IF(AND($C$7="ゴールド",$F$7="A"),GA!F17,IF(AND($C$7="ゴールド",$F$7="B"),GB!F17,IF(AND($C$7="1部",$F$7="A"),'1A'!F17,IF(AND($C$7="1部",$F$7="B"),'1B'!F17,IF(AND($C$7="2部",$F$7="A"),'2A'!F17,IF(AND($C$7="2部",$F$7="B"),'2B'!F17))))))</f>
        <v>0</v>
      </c>
      <c r="R30" s="54" t="b">
        <f>IF(AND($C$7="ゴールド",$F$7="A"),GA!G17,IF(AND($C$7="ゴールド",$F$7="B"),GB!G17,IF(AND($C$7="1部",$F$7="A"),'1A'!G17,IF(AND($C$7="1部",$F$7="B"),'1B'!G17,IF(AND($C$7="2部",$F$7="A"),'2A'!G17,IF(AND($C$7="2部",$F$7="B"),'2B'!G17))))))</f>
        <v>0</v>
      </c>
      <c r="S30" s="54" t="b">
        <f>IF(AND($C$7="ゴールド",$F$7="A"),GA!H17,IF(AND($C$7="ゴールド",$F$7="B"),GB!H17,IF(AND($C$7="1部",$F$7="A"),'1A'!H17,IF(AND($C$7="1部",$F$7="B"),'1B'!H17,IF(AND($C$7="2部",$F$7="A"),'2A'!H17,IF(AND($C$7="2部",$F$7="B"),'2B'!H17))))))</f>
        <v>0</v>
      </c>
      <c r="T30" s="54" t="b">
        <f>IF(AND($C$7="ゴールド",$F$7="A"),GA!I17,IF(AND($C$7="ゴールド",$F$7="B"),GB!I17,IF(AND($C$7="1部",$F$7="A"),'2A'!B17,IF(AND($C$7="1部",$F$7="B"),'1B'!I17,IF(AND($C$7="2部",$F$7="A"),'2A'!I17,IF(AND($C$7="2部",$F$7="B"),'2B'!I17))))))</f>
        <v>0</v>
      </c>
      <c r="U30" s="54" t="b">
        <f>IF(AND($C$7="ゴールド",$F$7="A"),GA!J17,IF(AND($C$7="ゴールド",$F$7="B"),GB!J17,IF(AND($C$7="1部",$F$7="A"),'1A'!J17,IF(AND($C$7="1部",$F$7="B"),'1B'!J17,IF(AND($C$7="2部",$F$7="A"),'2A'!J17,IF(AND($C$7="2部",$F$7="B"),'2B'!J17))))))</f>
        <v>0</v>
      </c>
    </row>
    <row r="31" spans="1:21" hidden="1" x14ac:dyDescent="0.2">
      <c r="J31" s="56" t="b">
        <f t="shared" si="1"/>
        <v>0</v>
      </c>
      <c r="K31" s="56" t="b">
        <f t="shared" si="2"/>
        <v>0</v>
      </c>
      <c r="M31" s="54" t="b">
        <f>IF(AND($C$7="ゴールド",$F$7="A"),GA!B18,IF(AND($C$7="ゴールド",$F$7="B"),GB!B18,IF(AND($C$7="1部",$F$7="A"),'1A'!B18,IF(AND($C$7="1部",$F$7="B"),'1B'!B18,IF(AND($C$7="2部",$F$7="A"),'2A'!#REF!,IF(AND($C$7="2部",$F$7="B"),'2B'!B18))))))</f>
        <v>0</v>
      </c>
      <c r="N31" s="54" t="b">
        <f>IF(AND($C$7="ゴールド",$F$7="A"),GA!C18,IF(AND($C$7="ゴールド",$F$7="B"),GB!C18,IF(AND($C$7="1部",$F$7="A"),'1A'!C18,IF(AND($C$7="1部",$F$7="B"),'1B'!C18,IF(AND($C$7="2部",$F$7="A"),'2A'!C18,IF(AND($C$7="2部",$F$7="B"),'2B'!C18))))))</f>
        <v>0</v>
      </c>
      <c r="O31" s="54" t="b">
        <f>IF(AND($C$7="ゴールド",$F$7="A"),GA!D18,IF(AND($C$7="ゴールド",$F$7="B"),GB!D18,IF(AND($C$7="1部",$F$7="A"),'1A'!D18,IF(AND($C$7="1部",$F$7="B"),'1B'!D18,IF(AND($C$7="2部",$F$7="A"),'2A'!D18,IF(AND($C$7="2部",$F$7="B"),'2B'!D18))))))</f>
        <v>0</v>
      </c>
      <c r="P31" s="54" t="b">
        <f>IF(AND($C$7="ゴールド",$F$7="A"),GA!E18,IF(AND($C$7="ゴールド",$F$7="B"),GB!E18,IF(AND($C$7="1部",$F$7="A"),'1A'!E18,IF(AND($C$7="1部",$F$7="B"),'1B'!E18,IF(AND($C$7="2部",$F$7="A"),'2A'!E18,IF(AND($C$7="2部",$F$7="B"),'2B'!E18))))))</f>
        <v>0</v>
      </c>
      <c r="Q31" s="54" t="b">
        <f>IF(AND($C$7="ゴールド",$F$7="A"),GA!F18,IF(AND($C$7="ゴールド",$F$7="B"),GB!F18,IF(AND($C$7="1部",$F$7="A"),'1A'!F18,IF(AND($C$7="1部",$F$7="B"),'1B'!F18,IF(AND($C$7="2部",$F$7="A"),'2A'!F18,IF(AND($C$7="2部",$F$7="B"),'2B'!F18))))))</f>
        <v>0</v>
      </c>
      <c r="R31" s="54" t="b">
        <f>IF(AND($C$7="ゴールド",$F$7="A"),GA!G18,IF(AND($C$7="ゴールド",$F$7="B"),GB!G18,IF(AND($C$7="1部",$F$7="A"),'1A'!G18,IF(AND($C$7="1部",$F$7="B"),'1B'!G18,IF(AND($C$7="2部",$F$7="A"),'2A'!G18,IF(AND($C$7="2部",$F$7="B"),'2B'!G18))))))</f>
        <v>0</v>
      </c>
      <c r="S31" s="54" t="b">
        <f>IF(AND($C$7="ゴールド",$F$7="A"),GA!H18,IF(AND($C$7="ゴールド",$F$7="B"),GB!H18,IF(AND($C$7="1部",$F$7="A"),'1A'!H18,IF(AND($C$7="1部",$F$7="B"),'1B'!H18,IF(AND($C$7="2部",$F$7="A"),'2A'!H18,IF(AND($C$7="2部",$F$7="B"),'2B'!H18))))))</f>
        <v>0</v>
      </c>
      <c r="T31" s="54" t="b">
        <f>IF(AND($C$7="ゴールド",$F$7="A"),GA!I18,IF(AND($C$7="ゴールド",$F$7="B"),GB!I18,IF(AND($C$7="1部",$F$7="A"),'2A'!B18,IF(AND($C$7="1部",$F$7="B"),'1B'!I18,IF(AND($C$7="2部",$F$7="A"),'2A'!I18,IF(AND($C$7="2部",$F$7="B"),'2B'!I18))))))</f>
        <v>0</v>
      </c>
      <c r="U31" s="54" t="b">
        <f>IF(AND($C$7="ゴールド",$F$7="A"),GA!J18,IF(AND($C$7="ゴールド",$F$7="B"),GB!J18,IF(AND($C$7="1部",$F$7="A"),'1A'!J18,IF(AND($C$7="1部",$F$7="B"),'1B'!J18,IF(AND($C$7="2部",$F$7="A"),'2A'!J18,IF(AND($C$7="2部",$F$7="B"),'2B'!J18))))))</f>
        <v>0</v>
      </c>
    </row>
    <row r="32" spans="1:21" hidden="1" x14ac:dyDescent="0.2">
      <c r="J32" s="56" t="b">
        <f t="shared" si="1"/>
        <v>0</v>
      </c>
      <c r="K32" s="56" t="b">
        <f t="shared" si="2"/>
        <v>0</v>
      </c>
      <c r="M32" s="54" t="b">
        <f>IF(AND($C$7="ゴールド",$F$7="A"),GA!B19,IF(AND($C$7="ゴールド",$F$7="B"),GB!B19,IF(AND($C$7="1部",$F$7="A"),'1A'!B19,IF(AND($C$7="1部",$F$7="B"),'1B'!B19,IF(AND($C$7="2部",$F$7="A"),'2A'!#REF!,IF(AND($C$7="2部",$F$7="B"),'2B'!B19))))))</f>
        <v>0</v>
      </c>
      <c r="N32" s="54" t="b">
        <f>IF(AND($C$7="ゴールド",$F$7="A"),GA!C19,IF(AND($C$7="ゴールド",$F$7="B"),GB!C19,IF(AND($C$7="1部",$F$7="A"),'1A'!C19,IF(AND($C$7="1部",$F$7="B"),'1B'!C19,IF(AND($C$7="2部",$F$7="A"),'2A'!C19,IF(AND($C$7="2部",$F$7="B"),'2B'!C19))))))</f>
        <v>0</v>
      </c>
      <c r="O32" s="54" t="b">
        <f>IF(AND($C$7="ゴールド",$F$7="A"),GA!D19,IF(AND($C$7="ゴールド",$F$7="B"),GB!D19,IF(AND($C$7="1部",$F$7="A"),'1A'!D19,IF(AND($C$7="1部",$F$7="B"),'1B'!D19,IF(AND($C$7="2部",$F$7="A"),'2A'!D19,IF(AND($C$7="2部",$F$7="B"),'2B'!D19))))))</f>
        <v>0</v>
      </c>
      <c r="P32" s="54" t="b">
        <f>IF(AND($C$7="ゴールド",$F$7="A"),GA!E19,IF(AND($C$7="ゴールド",$F$7="B"),GB!E19,IF(AND($C$7="1部",$F$7="A"),'1A'!E19,IF(AND($C$7="1部",$F$7="B"),'1B'!E19,IF(AND($C$7="2部",$F$7="A"),'2A'!E19,IF(AND($C$7="2部",$F$7="B"),'2B'!E19))))))</f>
        <v>0</v>
      </c>
      <c r="Q32" s="54" t="b">
        <f>IF(AND($C$7="ゴールド",$F$7="A"),GA!F19,IF(AND($C$7="ゴールド",$F$7="B"),GB!F19,IF(AND($C$7="1部",$F$7="A"),'1A'!F19,IF(AND($C$7="1部",$F$7="B"),'1B'!F19,IF(AND($C$7="2部",$F$7="A"),'2A'!F19,IF(AND($C$7="2部",$F$7="B"),'2B'!F19))))))</f>
        <v>0</v>
      </c>
      <c r="R32" s="54" t="b">
        <f>IF(AND($C$7="ゴールド",$F$7="A"),GA!G19,IF(AND($C$7="ゴールド",$F$7="B"),GB!G19,IF(AND($C$7="1部",$F$7="A"),'1A'!G19,IF(AND($C$7="1部",$F$7="B"),'1B'!G19,IF(AND($C$7="2部",$F$7="A"),'2A'!G19,IF(AND($C$7="2部",$F$7="B"),'2B'!G19))))))</f>
        <v>0</v>
      </c>
      <c r="S32" s="54" t="b">
        <f>IF(AND($C$7="ゴールド",$F$7="A"),GA!H19,IF(AND($C$7="ゴールド",$F$7="B"),GB!H19,IF(AND($C$7="1部",$F$7="A"),'1A'!H19,IF(AND($C$7="1部",$F$7="B"),'1B'!H19,IF(AND($C$7="2部",$F$7="A"),'2A'!H19,IF(AND($C$7="2部",$F$7="B"),'2B'!H19))))))</f>
        <v>0</v>
      </c>
      <c r="T32" s="54" t="b">
        <f>IF(AND($C$7="ゴールド",$F$7="A"),GA!I19,IF(AND($C$7="ゴールド",$F$7="B"),GB!I19,IF(AND($C$7="1部",$F$7="A"),'2A'!B19,IF(AND($C$7="1部",$F$7="B"),'1B'!I19,IF(AND($C$7="2部",$F$7="A"),'2A'!I19,IF(AND($C$7="2部",$F$7="B"),'2B'!I19))))))</f>
        <v>0</v>
      </c>
      <c r="U32" s="54" t="b">
        <f>IF(AND($C$7="ゴールド",$F$7="A"),GA!J19,IF(AND($C$7="ゴールド",$F$7="B"),GB!J19,IF(AND($C$7="1部",$F$7="A"),'1A'!J19,IF(AND($C$7="1部",$F$7="B"),'1B'!J19,IF(AND($C$7="2部",$F$7="A"),'2A'!J19,IF(AND($C$7="2部",$F$7="B"),'2B'!J19))))))</f>
        <v>0</v>
      </c>
    </row>
    <row r="33" spans="1:21" hidden="1" x14ac:dyDescent="0.2">
      <c r="J33" s="56" t="b">
        <f t="shared" si="1"/>
        <v>0</v>
      </c>
      <c r="K33" s="56" t="b">
        <f t="shared" si="2"/>
        <v>0</v>
      </c>
      <c r="M33" s="54" t="b">
        <f>IF(AND($C$7="ゴールド",$F$7="A"),GA!B20,IF(AND($C$7="ゴールド",$F$7="B"),GB!B20,IF(AND($C$7="1部",$F$7="A"),'1A'!B20,IF(AND($C$7="1部",$F$7="B"),'1B'!B20,IF(AND($C$7="2部",$F$7="A"),'2A'!#REF!,IF(AND($C$7="2部",$F$7="B"),'2B'!B20))))))</f>
        <v>0</v>
      </c>
      <c r="N33" s="54" t="b">
        <f>IF(AND($C$7="ゴールド",$F$7="A"),GA!C20,IF(AND($C$7="ゴールド",$F$7="B"),GB!C20,IF(AND($C$7="1部",$F$7="A"),'1A'!C20,IF(AND($C$7="1部",$F$7="B"),'1B'!C20,IF(AND($C$7="2部",$F$7="A"),'2A'!C20,IF(AND($C$7="2部",$F$7="B"),'2B'!C20))))))</f>
        <v>0</v>
      </c>
      <c r="O33" s="54" t="b">
        <f>IF(AND($C$7="ゴールド",$F$7="A"),GA!D20,IF(AND($C$7="ゴールド",$F$7="B"),GB!D20,IF(AND($C$7="1部",$F$7="A"),'1A'!D20,IF(AND($C$7="1部",$F$7="B"),'1B'!D20,IF(AND($C$7="2部",$F$7="A"),'2A'!D20,IF(AND($C$7="2部",$F$7="B"),'2B'!D20))))))</f>
        <v>0</v>
      </c>
      <c r="P33" s="54" t="b">
        <f>IF(AND($C$7="ゴールド",$F$7="A"),GA!E20,IF(AND($C$7="ゴールド",$F$7="B"),GB!E20,IF(AND($C$7="1部",$F$7="A"),'1A'!E20,IF(AND($C$7="1部",$F$7="B"),'1B'!E20,IF(AND($C$7="2部",$F$7="A"),'2A'!E20,IF(AND($C$7="2部",$F$7="B"),'2B'!E20))))))</f>
        <v>0</v>
      </c>
      <c r="Q33" s="54" t="b">
        <f>IF(AND($C$7="ゴールド",$F$7="A"),GA!F20,IF(AND($C$7="ゴールド",$F$7="B"),GB!F20,IF(AND($C$7="1部",$F$7="A"),'1A'!F20,IF(AND($C$7="1部",$F$7="B"),'1B'!F20,IF(AND($C$7="2部",$F$7="A"),'2A'!F20,IF(AND($C$7="2部",$F$7="B"),'2B'!F20))))))</f>
        <v>0</v>
      </c>
      <c r="R33" s="54" t="b">
        <f>IF(AND($C$7="ゴールド",$F$7="A"),GA!G20,IF(AND($C$7="ゴールド",$F$7="B"),GB!G20,IF(AND($C$7="1部",$F$7="A"),'1A'!G20,IF(AND($C$7="1部",$F$7="B"),'1B'!G20,IF(AND($C$7="2部",$F$7="A"),'2A'!G20,IF(AND($C$7="2部",$F$7="B"),'2B'!G20))))))</f>
        <v>0</v>
      </c>
      <c r="S33" s="54" t="b">
        <f>IF(AND($C$7="ゴールド",$F$7="A"),GA!H20,IF(AND($C$7="ゴールド",$F$7="B"),GB!H20,IF(AND($C$7="1部",$F$7="A"),'1A'!H20,IF(AND($C$7="1部",$F$7="B"),'1B'!H20,IF(AND($C$7="2部",$F$7="A"),'2A'!H20,IF(AND($C$7="2部",$F$7="B"),'2B'!H20))))))</f>
        <v>0</v>
      </c>
      <c r="T33" s="54" t="b">
        <f>IF(AND($C$7="ゴールド",$F$7="A"),GA!I20,IF(AND($C$7="ゴールド",$F$7="B"),GB!I20,IF(AND($C$7="1部",$F$7="A"),'2A'!B20,IF(AND($C$7="1部",$F$7="B"),'1B'!I20,IF(AND($C$7="2部",$F$7="A"),'2A'!I20,IF(AND($C$7="2部",$F$7="B"),'2B'!I20))))))</f>
        <v>0</v>
      </c>
      <c r="U33" s="54" t="b">
        <f>IF(AND($C$7="ゴールド",$F$7="A"),GA!J20,IF(AND($C$7="ゴールド",$F$7="B"),GB!J20,IF(AND($C$7="1部",$F$7="A"),'1A'!J20,IF(AND($C$7="1部",$F$7="B"),'1B'!J20,IF(AND($C$7="2部",$F$7="A"),'2A'!J20,IF(AND($C$7="2部",$F$7="B"),'2B'!J20))))))</f>
        <v>0</v>
      </c>
    </row>
    <row r="34" spans="1:21" hidden="1" x14ac:dyDescent="0.2">
      <c r="J34" s="56" t="b">
        <f t="shared" si="1"/>
        <v>0</v>
      </c>
      <c r="K34" s="56" t="b">
        <f t="shared" si="2"/>
        <v>0</v>
      </c>
      <c r="M34" s="54" t="b">
        <f>IF(AND($C$7="ゴールド",$F$7="A"),GA!B21,IF(AND($C$7="ゴールド",$F$7="B"),GB!B21,IF(AND($C$7="1部",$F$7="A"),'1A'!B21,IF(AND($C$7="1部",$F$7="B"),'1B'!B21,IF(AND($C$7="2部",$F$7="A"),'2A'!#REF!,IF(AND($C$7="2部",$F$7="B"),'2B'!B21))))))</f>
        <v>0</v>
      </c>
      <c r="N34" s="54" t="b">
        <f>IF(AND($C$7="ゴールド",$F$7="A"),GA!C21,IF(AND($C$7="ゴールド",$F$7="B"),GB!C21,IF(AND($C$7="1部",$F$7="A"),'1A'!C21,IF(AND($C$7="1部",$F$7="B"),'1B'!C21,IF(AND($C$7="2部",$F$7="A"),'2A'!C21,IF(AND($C$7="2部",$F$7="B"),'2B'!C21))))))</f>
        <v>0</v>
      </c>
      <c r="O34" s="54" t="b">
        <f>IF(AND($C$7="ゴールド",$F$7="A"),GA!D21,IF(AND($C$7="ゴールド",$F$7="B"),GB!D21,IF(AND($C$7="1部",$F$7="A"),'1A'!D21,IF(AND($C$7="1部",$F$7="B"),'1B'!D21,IF(AND($C$7="2部",$F$7="A"),'2A'!D21,IF(AND($C$7="2部",$F$7="B"),'2B'!D21))))))</f>
        <v>0</v>
      </c>
      <c r="P34" s="54" t="b">
        <f>IF(AND($C$7="ゴールド",$F$7="A"),GA!E21,IF(AND($C$7="ゴールド",$F$7="B"),GB!E21,IF(AND($C$7="1部",$F$7="A"),'1A'!E21,IF(AND($C$7="1部",$F$7="B"),'1B'!E21,IF(AND($C$7="2部",$F$7="A"),'2A'!E21,IF(AND($C$7="2部",$F$7="B"),'2B'!E21))))))</f>
        <v>0</v>
      </c>
      <c r="Q34" s="54" t="b">
        <f>IF(AND($C$7="ゴールド",$F$7="A"),GA!F21,IF(AND($C$7="ゴールド",$F$7="B"),GB!F21,IF(AND($C$7="1部",$F$7="A"),'1A'!F21,IF(AND($C$7="1部",$F$7="B"),'1B'!F21,IF(AND($C$7="2部",$F$7="A"),'2A'!F21,IF(AND($C$7="2部",$F$7="B"),'2B'!F21))))))</f>
        <v>0</v>
      </c>
      <c r="R34" s="54" t="b">
        <f>IF(AND($C$7="ゴールド",$F$7="A"),GA!G21,IF(AND($C$7="ゴールド",$F$7="B"),GB!G21,IF(AND($C$7="1部",$F$7="A"),'1A'!G21,IF(AND($C$7="1部",$F$7="B"),'1B'!G21,IF(AND($C$7="2部",$F$7="A"),'2A'!G21,IF(AND($C$7="2部",$F$7="B"),'2B'!G21))))))</f>
        <v>0</v>
      </c>
      <c r="S34" s="54" t="b">
        <f>IF(AND($C$7="ゴールド",$F$7="A"),GA!H21,IF(AND($C$7="ゴールド",$F$7="B"),GB!H21,IF(AND($C$7="1部",$F$7="A"),'1A'!H21,IF(AND($C$7="1部",$F$7="B"),'1B'!H21,IF(AND($C$7="2部",$F$7="A"),'2A'!H21,IF(AND($C$7="2部",$F$7="B"),'2B'!H21))))))</f>
        <v>0</v>
      </c>
      <c r="T34" s="54" t="b">
        <f>IF(AND($C$7="ゴールド",$F$7="A"),GA!I21,IF(AND($C$7="ゴールド",$F$7="B"),GB!I21,IF(AND($C$7="1部",$F$7="A"),'2A'!B21,IF(AND($C$7="1部",$F$7="B"),'1B'!I21,IF(AND($C$7="2部",$F$7="A"),'2A'!I21,IF(AND($C$7="2部",$F$7="B"),'2B'!I21))))))</f>
        <v>0</v>
      </c>
      <c r="U34" s="54" t="b">
        <f>IF(AND($C$7="ゴールド",$F$7="A"),GA!J21,IF(AND($C$7="ゴールド",$F$7="B"),GB!J21,IF(AND($C$7="1部",$F$7="A"),'1A'!J21,IF(AND($C$7="1部",$F$7="B"),'1B'!J21,IF(AND($C$7="2部",$F$7="A"),'2A'!J21,IF(AND($C$7="2部",$F$7="B"),'2B'!J21))))))</f>
        <v>0</v>
      </c>
    </row>
    <row r="35" spans="1:21" hidden="1" x14ac:dyDescent="0.2">
      <c r="J35" s="56" t="b">
        <f t="shared" si="1"/>
        <v>0</v>
      </c>
      <c r="K35" s="56" t="b">
        <f t="shared" si="2"/>
        <v>0</v>
      </c>
      <c r="M35" s="54" t="b">
        <f>IF(AND($C$7="ゴールド",$F$7="A"),GA!B22,IF(AND($C$7="ゴールド",$F$7="B"),GB!B22,IF(AND($C$7="1部",$F$7="A"),'1A'!B22,IF(AND($C$7="1部",$F$7="B"),'1B'!B22,IF(AND($C$7="2部",$F$7="A"),'2A'!#REF!,IF(AND($C$7="2部",$F$7="B"),'2B'!B22))))))</f>
        <v>0</v>
      </c>
      <c r="N35" s="54" t="b">
        <f>IF(AND($C$7="ゴールド",$F$7="A"),GA!C22,IF(AND($C$7="ゴールド",$F$7="B"),GB!C22,IF(AND($C$7="1部",$F$7="A"),'1A'!C22,IF(AND($C$7="1部",$F$7="B"),'1B'!C22,IF(AND($C$7="2部",$F$7="A"),'2A'!C22,IF(AND($C$7="2部",$F$7="B"),'2B'!C22))))))</f>
        <v>0</v>
      </c>
      <c r="O35" s="54" t="b">
        <f>IF(AND($C$7="ゴールド",$F$7="A"),GA!D22,IF(AND($C$7="ゴールド",$F$7="B"),GB!D22,IF(AND($C$7="1部",$F$7="A"),'1A'!D22,IF(AND($C$7="1部",$F$7="B"),'1B'!D22,IF(AND($C$7="2部",$F$7="A"),'2A'!D22,IF(AND($C$7="2部",$F$7="B"),'2B'!D22))))))</f>
        <v>0</v>
      </c>
      <c r="P35" s="54" t="b">
        <f>IF(AND($C$7="ゴールド",$F$7="A"),GA!E22,IF(AND($C$7="ゴールド",$F$7="B"),GB!E22,IF(AND($C$7="1部",$F$7="A"),'1A'!E22,IF(AND($C$7="1部",$F$7="B"),'1B'!E22,IF(AND($C$7="2部",$F$7="A"),'2A'!E22,IF(AND($C$7="2部",$F$7="B"),'2B'!E22))))))</f>
        <v>0</v>
      </c>
      <c r="Q35" s="54" t="b">
        <f>IF(AND($C$7="ゴールド",$F$7="A"),GA!F22,IF(AND($C$7="ゴールド",$F$7="B"),GB!F22,IF(AND($C$7="1部",$F$7="A"),'1A'!F22,IF(AND($C$7="1部",$F$7="B"),'1B'!F22,IF(AND($C$7="2部",$F$7="A"),'2A'!F22,IF(AND($C$7="2部",$F$7="B"),'2B'!F22))))))</f>
        <v>0</v>
      </c>
      <c r="R35" s="54" t="b">
        <f>IF(AND($C$7="ゴールド",$F$7="A"),GA!G22,IF(AND($C$7="ゴールド",$F$7="B"),GB!G22,IF(AND($C$7="1部",$F$7="A"),'1A'!G22,IF(AND($C$7="1部",$F$7="B"),'1B'!G22,IF(AND($C$7="2部",$F$7="A"),'2A'!G22,IF(AND($C$7="2部",$F$7="B"),'2B'!G22))))))</f>
        <v>0</v>
      </c>
      <c r="S35" s="54" t="b">
        <f>IF(AND($C$7="ゴールド",$F$7="A"),GA!H22,IF(AND($C$7="ゴールド",$F$7="B"),GB!H22,IF(AND($C$7="1部",$F$7="A"),'1A'!H22,IF(AND($C$7="1部",$F$7="B"),'1B'!H22,IF(AND($C$7="2部",$F$7="A"),'2A'!H22,IF(AND($C$7="2部",$F$7="B"),'2B'!H22))))))</f>
        <v>0</v>
      </c>
      <c r="T35" s="54" t="b">
        <f>IF(AND($C$7="ゴールド",$F$7="A"),GA!I22,IF(AND($C$7="ゴールド",$F$7="B"),GB!I22,IF(AND($C$7="1部",$F$7="A"),'2A'!B22,IF(AND($C$7="1部",$F$7="B"),'1B'!I22,IF(AND($C$7="2部",$F$7="A"),'2A'!I22,IF(AND($C$7="2部",$F$7="B"),'2B'!I22))))))</f>
        <v>0</v>
      </c>
      <c r="U35" s="54" t="b">
        <f>IF(AND($C$7="ゴールド",$F$7="A"),GA!J22,IF(AND($C$7="ゴールド",$F$7="B"),GB!J22,IF(AND($C$7="1部",$F$7="A"),'1A'!J22,IF(AND($C$7="1部",$F$7="B"),'1B'!J22,IF(AND($C$7="2部",$F$7="A"),'2A'!J22,IF(AND($C$7="2部",$F$7="B"),'2B'!J22))))))</f>
        <v>0</v>
      </c>
    </row>
    <row r="36" spans="1:21" hidden="1" x14ac:dyDescent="0.2">
      <c r="J36" s="56" t="b">
        <f t="shared" si="1"/>
        <v>0</v>
      </c>
      <c r="K36" s="56" t="b">
        <f t="shared" si="2"/>
        <v>0</v>
      </c>
      <c r="M36" s="54" t="b">
        <f>IF(AND($C$7="ゴールド",$F$7="A"),GA!B23,IF(AND($C$7="ゴールド",$F$7="B"),GB!B23,IF(AND($C$7="1部",$F$7="A"),'1A'!B23,IF(AND($C$7="1部",$F$7="B"),'1B'!B23,IF(AND($C$7="2部",$F$7="A"),'2A'!#REF!,IF(AND($C$7="2部",$F$7="B"),'2B'!B23))))))</f>
        <v>0</v>
      </c>
      <c r="N36" s="54" t="b">
        <f>IF(AND($C$7="ゴールド",$F$7="A"),GA!C23,IF(AND($C$7="ゴールド",$F$7="B"),GB!C23,IF(AND($C$7="1部",$F$7="A"),'1A'!C23,IF(AND($C$7="1部",$F$7="B"),'1B'!C23,IF(AND($C$7="2部",$F$7="A"),'2A'!C23,IF(AND($C$7="2部",$F$7="B"),'2B'!C23))))))</f>
        <v>0</v>
      </c>
      <c r="O36" s="54" t="b">
        <f>IF(AND($C$7="ゴールド",$F$7="A"),GA!D23,IF(AND($C$7="ゴールド",$F$7="B"),GB!D23,IF(AND($C$7="1部",$F$7="A"),'1A'!D23,IF(AND($C$7="1部",$F$7="B"),'1B'!D23,IF(AND($C$7="2部",$F$7="A"),'2A'!D23,IF(AND($C$7="2部",$F$7="B"),'2B'!D23))))))</f>
        <v>0</v>
      </c>
      <c r="P36" s="54" t="b">
        <f>IF(AND($C$7="ゴールド",$F$7="A"),GA!E23,IF(AND($C$7="ゴールド",$F$7="B"),GB!E23,IF(AND($C$7="1部",$F$7="A"),'1A'!E23,IF(AND($C$7="1部",$F$7="B"),'1B'!E23,IF(AND($C$7="2部",$F$7="A"),'2A'!E23,IF(AND($C$7="2部",$F$7="B"),'2B'!E23))))))</f>
        <v>0</v>
      </c>
      <c r="Q36" s="54" t="b">
        <f>IF(AND($C$7="ゴールド",$F$7="A"),GA!F23,IF(AND($C$7="ゴールド",$F$7="B"),GB!F23,IF(AND($C$7="1部",$F$7="A"),'1A'!F23,IF(AND($C$7="1部",$F$7="B"),'1B'!F23,IF(AND($C$7="2部",$F$7="A"),'2A'!F23,IF(AND($C$7="2部",$F$7="B"),'2B'!F23))))))</f>
        <v>0</v>
      </c>
      <c r="R36" s="54" t="b">
        <f>IF(AND($C$7="ゴールド",$F$7="A"),GA!G23,IF(AND($C$7="ゴールド",$F$7="B"),GB!G23,IF(AND($C$7="1部",$F$7="A"),'1A'!G23,IF(AND($C$7="1部",$F$7="B"),'1B'!G23,IF(AND($C$7="2部",$F$7="A"),'2A'!G23,IF(AND($C$7="2部",$F$7="B"),'2B'!G23))))))</f>
        <v>0</v>
      </c>
      <c r="S36" s="54" t="b">
        <f>IF(AND($C$7="ゴールド",$F$7="A"),GA!H23,IF(AND($C$7="ゴールド",$F$7="B"),GB!H23,IF(AND($C$7="1部",$F$7="A"),'1A'!H23,IF(AND($C$7="1部",$F$7="B"),'1B'!H23,IF(AND($C$7="2部",$F$7="A"),'2A'!H23,IF(AND($C$7="2部",$F$7="B"),'2B'!H23))))))</f>
        <v>0</v>
      </c>
      <c r="T36" s="54" t="b">
        <f>IF(AND($C$7="ゴールド",$F$7="A"),GA!I23,IF(AND($C$7="ゴールド",$F$7="B"),GB!I23,IF(AND($C$7="1部",$F$7="A"),'2A'!B23,IF(AND($C$7="1部",$F$7="B"),'1B'!I23,IF(AND($C$7="2部",$F$7="A"),'2A'!I23,IF(AND($C$7="2部",$F$7="B"),'2B'!I23))))))</f>
        <v>0</v>
      </c>
      <c r="U36" s="54" t="b">
        <f>IF(AND($C$7="ゴールド",$F$7="A"),GA!J23,IF(AND($C$7="ゴールド",$F$7="B"),GB!J23,IF(AND($C$7="1部",$F$7="A"),'1A'!J23,IF(AND($C$7="1部",$F$7="B"),'1B'!J23,IF(AND($C$7="2部",$F$7="A"),'2A'!J23,IF(AND($C$7="2部",$F$7="B"),'2B'!J23))))))</f>
        <v>0</v>
      </c>
    </row>
    <row r="37" spans="1:21" hidden="1" x14ac:dyDescent="0.2">
      <c r="J37" s="56" t="b">
        <f t="shared" si="1"/>
        <v>0</v>
      </c>
      <c r="K37" s="56" t="b">
        <f t="shared" si="2"/>
        <v>0</v>
      </c>
      <c r="M37" s="54" t="b">
        <f>IF(AND($C$7="ゴールド",$F$7="A"),GA!B24,IF(AND($C$7="ゴールド",$F$7="B"),GB!B24,IF(AND($C$7="1部",$F$7="A"),'1A'!B24,IF(AND($C$7="1部",$F$7="B"),'1B'!B24,IF(AND($C$7="2部",$F$7="A"),'2A'!#REF!,IF(AND($C$7="2部",$F$7="B"),'2B'!B24))))))</f>
        <v>0</v>
      </c>
      <c r="N37" s="54" t="b">
        <f>IF(AND($C$7="ゴールド",$F$7="A"),GA!C24,IF(AND($C$7="ゴールド",$F$7="B"),GB!C24,IF(AND($C$7="1部",$F$7="A"),'1A'!C24,IF(AND($C$7="1部",$F$7="B"),'1B'!C24,IF(AND($C$7="2部",$F$7="A"),'2A'!C24,IF(AND($C$7="2部",$F$7="B"),'2B'!C24))))))</f>
        <v>0</v>
      </c>
      <c r="O37" s="54" t="b">
        <f>IF(AND($C$7="ゴールド",$F$7="A"),GA!D24,IF(AND($C$7="ゴールド",$F$7="B"),GB!D24,IF(AND($C$7="1部",$F$7="A"),'1A'!D24,IF(AND($C$7="1部",$F$7="B"),'1B'!D24,IF(AND($C$7="2部",$F$7="A"),'2A'!D24,IF(AND($C$7="2部",$F$7="B"),'2B'!D24))))))</f>
        <v>0</v>
      </c>
      <c r="P37" s="54" t="b">
        <f>IF(AND($C$7="ゴールド",$F$7="A"),GA!E24,IF(AND($C$7="ゴールド",$F$7="B"),GB!E24,IF(AND($C$7="1部",$F$7="A"),'1A'!E24,IF(AND($C$7="1部",$F$7="B"),'1B'!E24,IF(AND($C$7="2部",$F$7="A"),'2A'!E24,IF(AND($C$7="2部",$F$7="B"),'2B'!E24))))))</f>
        <v>0</v>
      </c>
      <c r="Q37" s="54" t="b">
        <f>IF(AND($C$7="ゴールド",$F$7="A"),GA!F24,IF(AND($C$7="ゴールド",$F$7="B"),GB!F24,IF(AND($C$7="1部",$F$7="A"),'1A'!F24,IF(AND($C$7="1部",$F$7="B"),'1B'!F24,IF(AND($C$7="2部",$F$7="A"),'2A'!F24,IF(AND($C$7="2部",$F$7="B"),'2B'!F24))))))</f>
        <v>0</v>
      </c>
      <c r="R37" s="54" t="b">
        <f>IF(AND($C$7="ゴールド",$F$7="A"),GA!G24,IF(AND($C$7="ゴールド",$F$7="B"),GB!G24,IF(AND($C$7="1部",$F$7="A"),'1A'!G24,IF(AND($C$7="1部",$F$7="B"),'1B'!G24,IF(AND($C$7="2部",$F$7="A"),'2A'!G24,IF(AND($C$7="2部",$F$7="B"),'2B'!G24))))))</f>
        <v>0</v>
      </c>
      <c r="S37" s="54" t="b">
        <f>IF(AND($C$7="ゴールド",$F$7="A"),GA!H24,IF(AND($C$7="ゴールド",$F$7="B"),GB!H24,IF(AND($C$7="1部",$F$7="A"),'1A'!H24,IF(AND($C$7="1部",$F$7="B"),'1B'!H24,IF(AND($C$7="2部",$F$7="A"),'2A'!H24,IF(AND($C$7="2部",$F$7="B"),'2B'!H24))))))</f>
        <v>0</v>
      </c>
      <c r="T37" s="54" t="b">
        <f>IF(AND($C$7="ゴールド",$F$7="A"),GA!I24,IF(AND($C$7="ゴールド",$F$7="B"),GB!I24,IF(AND($C$7="1部",$F$7="A"),'2A'!B24,IF(AND($C$7="1部",$F$7="B"),'1B'!I24,IF(AND($C$7="2部",$F$7="A"),'2A'!I24,IF(AND($C$7="2部",$F$7="B"),'2B'!I24))))))</f>
        <v>0</v>
      </c>
      <c r="U37" s="54" t="b">
        <f>IF(AND($C$7="ゴールド",$F$7="A"),GA!J24,IF(AND($C$7="ゴールド",$F$7="B"),GB!J24,IF(AND($C$7="1部",$F$7="A"),'1A'!J24,IF(AND($C$7="1部",$F$7="B"),'1B'!J24,IF(AND($C$7="2部",$F$7="A"),'2A'!J24,IF(AND($C$7="2部",$F$7="B"),'2B'!J24))))))</f>
        <v>0</v>
      </c>
    </row>
    <row r="38" spans="1:21" hidden="1" x14ac:dyDescent="0.2">
      <c r="J38" s="56" t="b">
        <f t="shared" si="1"/>
        <v>0</v>
      </c>
      <c r="K38" s="56" t="b">
        <f t="shared" si="2"/>
        <v>0</v>
      </c>
      <c r="M38" s="54" t="b">
        <f>IF(AND($C$7="ゴールド",$F$7="A"),GA!B25,IF(AND($C$7="ゴールド",$F$7="B"),GB!B25,IF(AND($C$7="1部",$F$7="A"),'1A'!B25,IF(AND($C$7="1部",$F$7="B"),'1B'!B25,IF(AND($C$7="2部",$F$7="A"),'2A'!#REF!,IF(AND($C$7="2部",$F$7="B"),'2B'!B25))))))</f>
        <v>0</v>
      </c>
      <c r="N38" s="54" t="b">
        <f>IF(AND($C$7="ゴールド",$F$7="A"),GA!C25,IF(AND($C$7="ゴールド",$F$7="B"),GB!C25,IF(AND($C$7="1部",$F$7="A"),'1A'!C25,IF(AND($C$7="1部",$F$7="B"),'1B'!C25,IF(AND($C$7="2部",$F$7="A"),'2A'!C25,IF(AND($C$7="2部",$F$7="B"),'2B'!C25))))))</f>
        <v>0</v>
      </c>
      <c r="O38" s="54" t="b">
        <f>IF(AND($C$7="ゴールド",$F$7="A"),GA!D25,IF(AND($C$7="ゴールド",$F$7="B"),GB!D25,IF(AND($C$7="1部",$F$7="A"),'1A'!D25,IF(AND($C$7="1部",$F$7="B"),'1B'!D25,IF(AND($C$7="2部",$F$7="A"),'2A'!D25,IF(AND($C$7="2部",$F$7="B"),'2B'!D25))))))</f>
        <v>0</v>
      </c>
      <c r="P38" s="54" t="b">
        <f>IF(AND($C$7="ゴールド",$F$7="A"),GA!E25,IF(AND($C$7="ゴールド",$F$7="B"),GB!E25,IF(AND($C$7="1部",$F$7="A"),'1A'!E25,IF(AND($C$7="1部",$F$7="B"),'1B'!E25,IF(AND($C$7="2部",$F$7="A"),'2A'!E25,IF(AND($C$7="2部",$F$7="B"),'2B'!E25))))))</f>
        <v>0</v>
      </c>
      <c r="Q38" s="54" t="b">
        <f>IF(AND($C$7="ゴールド",$F$7="A"),GA!F25,IF(AND($C$7="ゴールド",$F$7="B"),GB!F25,IF(AND($C$7="1部",$F$7="A"),'1A'!F25,IF(AND($C$7="1部",$F$7="B"),'1B'!F25,IF(AND($C$7="2部",$F$7="A"),'2A'!F25,IF(AND($C$7="2部",$F$7="B"),'2B'!F25))))))</f>
        <v>0</v>
      </c>
      <c r="R38" s="54" t="b">
        <f>IF(AND($C$7="ゴールド",$F$7="A"),GA!G25,IF(AND($C$7="ゴールド",$F$7="B"),GB!G25,IF(AND($C$7="1部",$F$7="A"),'1A'!G25,IF(AND($C$7="1部",$F$7="B"),'1B'!G25,IF(AND($C$7="2部",$F$7="A"),'2A'!G25,IF(AND($C$7="2部",$F$7="B"),'2B'!G25))))))</f>
        <v>0</v>
      </c>
      <c r="S38" s="54" t="b">
        <f>IF(AND($C$7="ゴールド",$F$7="A"),GA!H25,IF(AND($C$7="ゴールド",$F$7="B"),GB!H25,IF(AND($C$7="1部",$F$7="A"),'1A'!H25,IF(AND($C$7="1部",$F$7="B"),'1B'!H25,IF(AND($C$7="2部",$F$7="A"),'2A'!H25,IF(AND($C$7="2部",$F$7="B"),'2B'!H25))))))</f>
        <v>0</v>
      </c>
      <c r="T38" s="54" t="b">
        <f>IF(AND($C$7="ゴールド",$F$7="A"),GA!I25,IF(AND($C$7="ゴールド",$F$7="B"),GB!I25,IF(AND($C$7="1部",$F$7="A"),'2A'!B25,IF(AND($C$7="1部",$F$7="B"),'1B'!I25,IF(AND($C$7="2部",$F$7="A"),'2A'!I25,IF(AND($C$7="2部",$F$7="B"),'2B'!I25))))))</f>
        <v>0</v>
      </c>
      <c r="U38" s="54" t="b">
        <f>IF(AND($C$7="ゴールド",$F$7="A"),GA!J25,IF(AND($C$7="ゴールド",$F$7="B"),GB!J25,IF(AND($C$7="1部",$F$7="A"),'1A'!J25,IF(AND($C$7="1部",$F$7="B"),'1B'!J25,IF(AND($C$7="2部",$F$7="A"),'2A'!J25,IF(AND($C$7="2部",$F$7="B"),'2B'!J25))))))</f>
        <v>0</v>
      </c>
    </row>
    <row r="39" spans="1:21" hidden="1" x14ac:dyDescent="0.2">
      <c r="J39" s="56" t="b">
        <f t="shared" si="1"/>
        <v>0</v>
      </c>
      <c r="K39" s="56" t="b">
        <f t="shared" si="2"/>
        <v>0</v>
      </c>
      <c r="M39" s="54" t="b">
        <f>IF(AND($C$7="ゴールド",$F$7="A"),GA!B26,IF(AND($C$7="ゴールド",$F$7="B"),GB!B26,IF(AND($C$7="1部",$F$7="A"),'1A'!B26,IF(AND($C$7="1部",$F$7="B"),'1B'!B26,IF(AND($C$7="2部",$F$7="A"),'2A'!#REF!,IF(AND($C$7="2部",$F$7="B"),'2B'!B26))))))</f>
        <v>0</v>
      </c>
      <c r="N39" s="54" t="b">
        <f>IF(AND($C$7="ゴールド",$F$7="A"),GA!C26,IF(AND($C$7="ゴールド",$F$7="B"),GB!C26,IF(AND($C$7="1部",$F$7="A"),'1A'!C26,IF(AND($C$7="1部",$F$7="B"),'1B'!C26,IF(AND($C$7="2部",$F$7="A"),'2A'!C26,IF(AND($C$7="2部",$F$7="B"),'2B'!C26))))))</f>
        <v>0</v>
      </c>
      <c r="O39" s="54" t="b">
        <f>IF(AND($C$7="ゴールド",$F$7="A"),GA!D26,IF(AND($C$7="ゴールド",$F$7="B"),GB!D26,IF(AND($C$7="1部",$F$7="A"),'1A'!D26,IF(AND($C$7="1部",$F$7="B"),'1B'!D26,IF(AND($C$7="2部",$F$7="A"),'2A'!D26,IF(AND($C$7="2部",$F$7="B"),'2B'!D26))))))</f>
        <v>0</v>
      </c>
      <c r="P39" s="54" t="b">
        <f>IF(AND($C$7="ゴールド",$F$7="A"),GA!E26,IF(AND($C$7="ゴールド",$F$7="B"),GB!E26,IF(AND($C$7="1部",$F$7="A"),'1A'!E26,IF(AND($C$7="1部",$F$7="B"),'1B'!E26,IF(AND($C$7="2部",$F$7="A"),'2A'!E26,IF(AND($C$7="2部",$F$7="B"),'2B'!E26))))))</f>
        <v>0</v>
      </c>
      <c r="Q39" s="54" t="b">
        <f>IF(AND($C$7="ゴールド",$F$7="A"),GA!F26,IF(AND($C$7="ゴールド",$F$7="B"),GB!F26,IF(AND($C$7="1部",$F$7="A"),'1A'!F26,IF(AND($C$7="1部",$F$7="B"),'1B'!F26,IF(AND($C$7="2部",$F$7="A"),'2A'!F26,IF(AND($C$7="2部",$F$7="B"),'2B'!F26))))))</f>
        <v>0</v>
      </c>
      <c r="R39" s="54" t="b">
        <f>IF(AND($C$7="ゴールド",$F$7="A"),GA!G26,IF(AND($C$7="ゴールド",$F$7="B"),GB!G26,IF(AND($C$7="1部",$F$7="A"),'1A'!G26,IF(AND($C$7="1部",$F$7="B"),'1B'!G26,IF(AND($C$7="2部",$F$7="A"),'2A'!G26,IF(AND($C$7="2部",$F$7="B"),'2B'!G26))))))</f>
        <v>0</v>
      </c>
      <c r="S39" s="54" t="b">
        <f>IF(AND($C$7="ゴールド",$F$7="A"),GA!H26,IF(AND($C$7="ゴールド",$F$7="B"),GB!H26,IF(AND($C$7="1部",$F$7="A"),'1A'!H26,IF(AND($C$7="1部",$F$7="B"),'1B'!H26,IF(AND($C$7="2部",$F$7="A"),'2A'!H26,IF(AND($C$7="2部",$F$7="B"),'2B'!H26))))))</f>
        <v>0</v>
      </c>
      <c r="T39" s="54" t="b">
        <f>IF(AND($C$7="ゴールド",$F$7="A"),GA!I26,IF(AND($C$7="ゴールド",$F$7="B"),GB!I26,IF(AND($C$7="1部",$F$7="A"),'2A'!B26,IF(AND($C$7="1部",$F$7="B"),'1B'!I26,IF(AND($C$7="2部",$F$7="A"),'2A'!I26,IF(AND($C$7="2部",$F$7="B"),'2B'!I26))))))</f>
        <v>0</v>
      </c>
      <c r="U39" s="54" t="b">
        <f>IF(AND($C$7="ゴールド",$F$7="A"),GA!J26,IF(AND($C$7="ゴールド",$F$7="B"),GB!J26,IF(AND($C$7="1部",$F$7="A"),'1A'!J26,IF(AND($C$7="1部",$F$7="B"),'1B'!J26,IF(AND($C$7="2部",$F$7="A"),'2A'!J26,IF(AND($C$7="2部",$F$7="B"),'2B'!J26))))))</f>
        <v>0</v>
      </c>
    </row>
    <row r="40" spans="1:21" ht="11.4" hidden="1" thickBot="1" x14ac:dyDescent="0.25">
      <c r="J40" s="57" t="b">
        <f t="shared" si="1"/>
        <v>0</v>
      </c>
      <c r="K40" s="57" t="b">
        <f t="shared" si="2"/>
        <v>0</v>
      </c>
      <c r="M40" s="54" t="b">
        <f>IF(AND($C$7="ゴールド",$F$7="A"),GA!B27,IF(AND($C$7="ゴールド",$F$7="B"),GB!B27,IF(AND($C$7="1部",$F$7="A"),'1A'!B27,IF(AND($C$7="1部",$F$7="B"),'1B'!B27,IF(AND($C$7="2部",$F$7="A"),'2A'!#REF!,IF(AND($C$7="2部",$F$7="B"),'2B'!B27))))))</f>
        <v>0</v>
      </c>
      <c r="N40" s="54" t="b">
        <f>IF(AND($C$7="ゴールド",$F$7="A"),GA!C27,IF(AND($C$7="ゴールド",$F$7="B"),GB!C27,IF(AND($C$7="1部",$F$7="A"),'1A'!C27,IF(AND($C$7="1部",$F$7="B"),'1B'!C27,IF(AND($C$7="2部",$F$7="A"),'2A'!C27,IF(AND($C$7="2部",$F$7="B"),'2B'!C27))))))</f>
        <v>0</v>
      </c>
      <c r="O40" s="54" t="b">
        <f>IF(AND($C$7="ゴールド",$F$7="A"),GA!D27,IF(AND($C$7="ゴールド",$F$7="B"),GB!D27,IF(AND($C$7="1部",$F$7="A"),'1A'!D27,IF(AND($C$7="1部",$F$7="B"),'1B'!D27,IF(AND($C$7="2部",$F$7="A"),'2A'!D27,IF(AND($C$7="2部",$F$7="B"),'2B'!D27))))))</f>
        <v>0</v>
      </c>
      <c r="P40" s="54" t="b">
        <f>IF(AND($C$7="ゴールド",$F$7="A"),GA!E27,IF(AND($C$7="ゴールド",$F$7="B"),GB!E27,IF(AND($C$7="1部",$F$7="A"),'1A'!E27,IF(AND($C$7="1部",$F$7="B"),'1B'!E27,IF(AND($C$7="2部",$F$7="A"),'2A'!E27,IF(AND($C$7="2部",$F$7="B"),'2B'!E27))))))</f>
        <v>0</v>
      </c>
      <c r="Q40" s="54" t="b">
        <f>IF(AND($C$7="ゴールド",$F$7="A"),GA!F27,IF(AND($C$7="ゴールド",$F$7="B"),GB!F27,IF(AND($C$7="1部",$F$7="A"),'1A'!F27,IF(AND($C$7="1部",$F$7="B"),'1B'!F27,IF(AND($C$7="2部",$F$7="A"),'2A'!F27,IF(AND($C$7="2部",$F$7="B"),'2B'!F27))))))</f>
        <v>0</v>
      </c>
      <c r="R40" s="54" t="b">
        <f>IF(AND($C$7="ゴールド",$F$7="A"),GA!G27,IF(AND($C$7="ゴールド",$F$7="B"),GB!G27,IF(AND($C$7="1部",$F$7="A"),'1A'!G27,IF(AND($C$7="1部",$F$7="B"),'1B'!G27,IF(AND($C$7="2部",$F$7="A"),'2A'!G27,IF(AND($C$7="2部",$F$7="B"),'2B'!G27))))))</f>
        <v>0</v>
      </c>
      <c r="S40" s="54" t="b">
        <f>IF(AND($C$7="ゴールド",$F$7="A"),GA!H27,IF(AND($C$7="ゴールド",$F$7="B"),GB!H27,IF(AND($C$7="1部",$F$7="A"),'1A'!H27,IF(AND($C$7="1部",$F$7="B"),'1B'!H27,IF(AND($C$7="2部",$F$7="A"),'2A'!H27,IF(AND($C$7="2部",$F$7="B"),'2B'!H27))))))</f>
        <v>0</v>
      </c>
      <c r="T40" s="54" t="b">
        <f>IF(AND($C$7="ゴールド",$F$7="A"),GA!I27,IF(AND($C$7="ゴールド",$F$7="B"),GB!I27,IF(AND($C$7="1部",$F$7="A"),'2A'!B27,IF(AND($C$7="1部",$F$7="B"),'1B'!I27,IF(AND($C$7="2部",$F$7="A"),'2A'!I27,IF(AND($C$7="2部",$F$7="B"),'2B'!I27))))))</f>
        <v>0</v>
      </c>
      <c r="U40" s="54" t="b">
        <f>IF(AND($C$7="ゴールド",$F$7="A"),GA!J27,IF(AND($C$7="ゴールド",$F$7="B"),GB!J27,IF(AND($C$7="1部",$F$7="A"),'1A'!J27,IF(AND($C$7="1部",$F$7="B"),'1B'!J27,IF(AND($C$7="2部",$F$7="A"),'2A'!J27,IF(AND($C$7="2部",$F$7="B"),'2B'!J27))))))</f>
        <v>0</v>
      </c>
    </row>
    <row r="41" spans="1:21" hidden="1" x14ac:dyDescent="0.2"/>
    <row r="42" spans="1:21" hidden="1" x14ac:dyDescent="0.2"/>
    <row r="45" spans="1:21" ht="11.25" customHeight="1" x14ac:dyDescent="0.2">
      <c r="A45" s="97" t="s">
        <v>257</v>
      </c>
      <c r="B45" s="97"/>
      <c r="C45" s="97"/>
      <c r="D45" s="97"/>
      <c r="E45" s="97"/>
      <c r="F45" s="97"/>
    </row>
    <row r="46" spans="1:21" x14ac:dyDescent="0.2">
      <c r="A46" s="97"/>
      <c r="B46" s="97"/>
      <c r="C46" s="97"/>
      <c r="D46" s="97"/>
      <c r="E46" s="97"/>
      <c r="F46" s="97"/>
    </row>
    <row r="47" spans="1:21" x14ac:dyDescent="0.2">
      <c r="A47" s="76"/>
      <c r="B47" s="76"/>
      <c r="C47" s="76"/>
      <c r="D47" s="76"/>
      <c r="E47" s="76"/>
      <c r="F47" s="76"/>
    </row>
    <row r="48" spans="1:21" x14ac:dyDescent="0.2">
      <c r="A48" s="76"/>
      <c r="B48" s="76"/>
      <c r="C48" s="76"/>
      <c r="D48" s="76"/>
      <c r="E48" s="76"/>
      <c r="F48" s="76"/>
    </row>
    <row r="49" spans="1:6" x14ac:dyDescent="0.2">
      <c r="A49" s="76"/>
      <c r="B49" s="76"/>
      <c r="C49" s="76"/>
      <c r="D49" s="76"/>
      <c r="E49" s="76"/>
      <c r="F49" s="76"/>
    </row>
    <row r="50" spans="1:6" x14ac:dyDescent="0.2">
      <c r="A50" s="76"/>
      <c r="B50" s="76"/>
      <c r="C50" s="76"/>
      <c r="D50" s="76"/>
      <c r="E50" s="76"/>
      <c r="F50" s="76"/>
    </row>
    <row r="51" spans="1:6" x14ac:dyDescent="0.2">
      <c r="A51" s="76"/>
      <c r="B51" s="76"/>
      <c r="C51" s="76"/>
      <c r="D51" s="76"/>
      <c r="E51" s="76"/>
      <c r="F51" s="76"/>
    </row>
    <row r="52" spans="1:6" x14ac:dyDescent="0.2">
      <c r="A52" s="76"/>
      <c r="B52" s="76"/>
      <c r="C52" s="76"/>
      <c r="D52" s="76"/>
      <c r="E52" s="76"/>
      <c r="F52" s="76"/>
    </row>
    <row r="53" spans="1:6" x14ac:dyDescent="0.2">
      <c r="A53" s="76"/>
      <c r="B53" s="76"/>
      <c r="C53" s="76"/>
      <c r="D53" s="76"/>
      <c r="E53" s="76"/>
      <c r="F53" s="76"/>
    </row>
    <row r="54" spans="1:6" x14ac:dyDescent="0.2">
      <c r="A54" s="76"/>
      <c r="B54" s="76"/>
      <c r="C54" s="76"/>
      <c r="D54" s="76"/>
      <c r="E54" s="76"/>
      <c r="F54" s="76"/>
    </row>
    <row r="55" spans="1:6" x14ac:dyDescent="0.2">
      <c r="A55" s="76"/>
      <c r="B55" s="76"/>
      <c r="C55" s="76"/>
      <c r="D55" s="76"/>
      <c r="E55" s="76"/>
      <c r="F55" s="76"/>
    </row>
    <row r="56" spans="1:6" x14ac:dyDescent="0.2">
      <c r="A56" s="76"/>
      <c r="B56" s="76"/>
      <c r="C56" s="76"/>
      <c r="D56" s="76"/>
      <c r="E56" s="76"/>
      <c r="F56" s="76"/>
    </row>
    <row r="57" spans="1:6" x14ac:dyDescent="0.2">
      <c r="A57" s="76"/>
      <c r="B57" s="76"/>
      <c r="C57" s="76"/>
      <c r="D57" s="76"/>
      <c r="E57" s="76"/>
      <c r="F57" s="76"/>
    </row>
    <row r="58" spans="1:6" x14ac:dyDescent="0.2">
      <c r="A58" s="76"/>
      <c r="B58" s="76"/>
      <c r="C58" s="76"/>
      <c r="D58" s="76"/>
      <c r="E58" s="76"/>
      <c r="F58" s="76"/>
    </row>
    <row r="59" spans="1:6" x14ac:dyDescent="0.2">
      <c r="A59" s="76"/>
      <c r="B59" s="76"/>
      <c r="C59" s="76"/>
      <c r="D59" s="76"/>
      <c r="E59" s="76"/>
      <c r="F59" s="76"/>
    </row>
  </sheetData>
  <mergeCells count="20">
    <mergeCell ref="A45:F46"/>
    <mergeCell ref="E15:E16"/>
    <mergeCell ref="D15:D16"/>
    <mergeCell ref="C15:C16"/>
    <mergeCell ref="A13:A14"/>
    <mergeCell ref="D13:D14"/>
    <mergeCell ref="E13:E14"/>
    <mergeCell ref="A15:A16"/>
    <mergeCell ref="C13:C14"/>
    <mergeCell ref="A11:A12"/>
    <mergeCell ref="C11:C12"/>
    <mergeCell ref="E11:E12"/>
    <mergeCell ref="D11:D12"/>
    <mergeCell ref="A1:F1"/>
    <mergeCell ref="C6:E6"/>
    <mergeCell ref="C7:E7"/>
    <mergeCell ref="B10:C10"/>
    <mergeCell ref="E10:F10"/>
    <mergeCell ref="B9:C9"/>
    <mergeCell ref="D9:F9"/>
  </mergeCells>
  <phoneticPr fontId="3"/>
  <dataValidations count="5">
    <dataValidation type="list" allowBlank="1" showInputMessage="1" showErrorMessage="1" sqref="C7:E7" xr:uid="{00000000-0002-0000-0000-000000000000}">
      <formula1>($B$20:$B$23)</formula1>
    </dataValidation>
    <dataValidation type="list" allowBlank="1" showInputMessage="1" showErrorMessage="1" sqref="F7" xr:uid="{00000000-0002-0000-0000-000001000000}">
      <formula1>($C$20:$C$22)</formula1>
    </dataValidation>
    <dataValidation type="list" allowBlank="1" showInputMessage="1" showErrorMessage="1" sqref="E10:F10 B10:C10" xr:uid="{00000000-0002-0000-0000-000002000000}">
      <formula1>$F$20:$F$28</formula1>
    </dataValidation>
    <dataValidation type="list" allowBlank="1" showInputMessage="1" showErrorMessage="1" sqref="B11:B18" xr:uid="{00000000-0002-0000-0000-000003000000}">
      <formula1>$J$21:$J$40</formula1>
    </dataValidation>
    <dataValidation type="list" allowBlank="1" showInputMessage="1" showErrorMessage="1" sqref="F11:F18" xr:uid="{00000000-0002-0000-0000-000004000000}">
      <formula1>$K$21:$K$40</formula1>
    </dataValidation>
  </dataValidations>
  <pageMargins left="1.24" right="0.78700000000000003" top="0.4" bottom="0.36" header="0.31" footer="0.33"/>
  <pageSetup paperSize="9" scale="250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33"/>
  <sheetViews>
    <sheetView topLeftCell="A11" workbookViewId="0">
      <selection activeCell="A17" sqref="A17:F20"/>
    </sheetView>
  </sheetViews>
  <sheetFormatPr defaultRowHeight="13.2" x14ac:dyDescent="0.2"/>
  <cols>
    <col min="1" max="1" width="4.21875" customWidth="1"/>
    <col min="3" max="3" width="2.6640625" customWidth="1"/>
    <col min="4" max="4" width="3.109375" customWidth="1"/>
    <col min="5" max="5" width="2.6640625" customWidth="1"/>
    <col min="7" max="7" width="6.21875" customWidth="1"/>
  </cols>
  <sheetData>
    <row r="1" spans="1:11" s="1" customFormat="1" ht="14.4" x14ac:dyDescent="0.2">
      <c r="B1" s="4" t="s">
        <v>7</v>
      </c>
      <c r="C1" s="2"/>
      <c r="D1" s="2"/>
      <c r="E1" s="2"/>
    </row>
    <row r="2" spans="1:11" s="1" customFormat="1" ht="10.5" customHeight="1" x14ac:dyDescent="0.2">
      <c r="B2" s="4"/>
      <c r="C2" s="2"/>
      <c r="D2" s="2"/>
      <c r="E2" s="2"/>
    </row>
    <row r="3" spans="1:11" s="4" customFormat="1" ht="22.5" customHeight="1" x14ac:dyDescent="0.2">
      <c r="A3" s="6"/>
      <c r="B3" s="14" t="s">
        <v>24</v>
      </c>
      <c r="C3" s="89" t="s">
        <v>25</v>
      </c>
      <c r="D3" s="89"/>
      <c r="E3" s="89"/>
      <c r="F3" s="14" t="s">
        <v>26</v>
      </c>
      <c r="G3" s="6"/>
    </row>
    <row r="4" spans="1:11" s="16" customFormat="1" ht="19.5" customHeight="1" x14ac:dyDescent="0.2">
      <c r="A4" s="15"/>
      <c r="B4" s="17" t="s">
        <v>27</v>
      </c>
      <c r="C4" s="90" t="s">
        <v>28</v>
      </c>
      <c r="D4" s="90"/>
      <c r="E4" s="90"/>
      <c r="F4" s="17" t="s">
        <v>29</v>
      </c>
    </row>
    <row r="5" spans="1:11" s="1" customFormat="1" ht="10.8" x14ac:dyDescent="0.2">
      <c r="B5" s="9" t="s">
        <v>13</v>
      </c>
      <c r="C5" s="2"/>
      <c r="D5" s="2"/>
      <c r="E5" s="2"/>
      <c r="F5" s="1" t="s">
        <v>14</v>
      </c>
    </row>
    <row r="6" spans="1:11" s="1" customFormat="1" ht="10.8" x14ac:dyDescent="0.2">
      <c r="B6" s="19">
        <v>38935</v>
      </c>
      <c r="C6" s="2"/>
      <c r="D6" s="2"/>
      <c r="E6" s="2"/>
      <c r="F6" s="18" t="s">
        <v>15</v>
      </c>
      <c r="H6" s="23" t="s">
        <v>31</v>
      </c>
    </row>
    <row r="7" spans="1:11" s="1" customFormat="1" ht="26.25" customHeight="1" x14ac:dyDescent="0.2">
      <c r="A7" s="5"/>
      <c r="B7" s="98" t="s">
        <v>39</v>
      </c>
      <c r="C7" s="99"/>
      <c r="D7" s="3" t="s">
        <v>2</v>
      </c>
      <c r="E7" s="98" t="s">
        <v>40</v>
      </c>
      <c r="F7" s="99"/>
      <c r="H7" s="24" t="s">
        <v>41</v>
      </c>
    </row>
    <row r="8" spans="1:11" s="1" customFormat="1" ht="10.8" x14ac:dyDescent="0.2">
      <c r="A8" s="80" t="s">
        <v>3</v>
      </c>
      <c r="B8" s="11" t="s">
        <v>11</v>
      </c>
      <c r="C8" s="82">
        <v>8</v>
      </c>
      <c r="D8" s="84" t="s">
        <v>1</v>
      </c>
      <c r="E8" s="82">
        <v>5</v>
      </c>
      <c r="F8" s="11" t="s">
        <v>23</v>
      </c>
      <c r="H8" s="23" t="s">
        <v>32</v>
      </c>
    </row>
    <row r="9" spans="1:11" s="1" customFormat="1" ht="10.8" x14ac:dyDescent="0.2">
      <c r="A9" s="81"/>
      <c r="B9" s="11" t="s">
        <v>12</v>
      </c>
      <c r="C9" s="83"/>
      <c r="D9" s="85"/>
      <c r="E9" s="83"/>
      <c r="F9" s="11" t="s">
        <v>18</v>
      </c>
    </row>
    <row r="10" spans="1:11" s="1" customFormat="1" ht="10.8" x14ac:dyDescent="0.2">
      <c r="A10" s="80" t="s">
        <v>0</v>
      </c>
      <c r="B10" s="11" t="s">
        <v>8</v>
      </c>
      <c r="C10" s="82">
        <v>8</v>
      </c>
      <c r="D10" s="84" t="s">
        <v>1</v>
      </c>
      <c r="E10" s="82">
        <v>1</v>
      </c>
      <c r="F10" s="11" t="s">
        <v>21</v>
      </c>
      <c r="H10" s="23" t="s">
        <v>33</v>
      </c>
    </row>
    <row r="11" spans="1:11" s="1" customFormat="1" ht="10.8" x14ac:dyDescent="0.2">
      <c r="A11" s="81"/>
      <c r="B11" s="11" t="s">
        <v>9</v>
      </c>
      <c r="C11" s="83"/>
      <c r="D11" s="85"/>
      <c r="E11" s="83"/>
      <c r="F11" s="11" t="s">
        <v>22</v>
      </c>
    </row>
    <row r="12" spans="1:11" s="1" customFormat="1" ht="11.25" customHeight="1" x14ac:dyDescent="0.2">
      <c r="A12" s="80" t="s">
        <v>4</v>
      </c>
      <c r="B12" s="11" t="s">
        <v>19</v>
      </c>
      <c r="C12" s="82">
        <v>8</v>
      </c>
      <c r="D12" s="84" t="s">
        <v>16</v>
      </c>
      <c r="E12" s="82">
        <v>0</v>
      </c>
      <c r="F12" s="11"/>
      <c r="H12" s="97" t="s">
        <v>34</v>
      </c>
      <c r="I12" s="97"/>
      <c r="J12" s="97"/>
      <c r="K12" s="97"/>
    </row>
    <row r="13" spans="1:11" s="1" customFormat="1" ht="10.8" x14ac:dyDescent="0.2">
      <c r="A13" s="81"/>
      <c r="B13" s="11" t="s">
        <v>20</v>
      </c>
      <c r="C13" s="83"/>
      <c r="D13" s="85"/>
      <c r="E13" s="83"/>
      <c r="F13" s="11"/>
      <c r="H13" s="97"/>
      <c r="I13" s="97"/>
      <c r="J13" s="97"/>
      <c r="K13" s="97"/>
    </row>
    <row r="14" spans="1:11" s="1" customFormat="1" ht="26.25" customHeight="1" x14ac:dyDescent="0.2">
      <c r="A14" s="3" t="s">
        <v>5</v>
      </c>
      <c r="B14" s="11" t="s">
        <v>9</v>
      </c>
      <c r="C14" s="10">
        <v>9</v>
      </c>
      <c r="D14" s="12" t="s">
        <v>10</v>
      </c>
      <c r="E14" s="10">
        <v>8</v>
      </c>
      <c r="F14" s="11" t="s">
        <v>21</v>
      </c>
      <c r="H14" s="97" t="s">
        <v>35</v>
      </c>
      <c r="I14" s="97"/>
      <c r="J14" s="97"/>
      <c r="K14" s="97"/>
    </row>
    <row r="15" spans="1:11" s="1" customFormat="1" ht="27" customHeight="1" x14ac:dyDescent="0.2">
      <c r="A15" s="3" t="s">
        <v>6</v>
      </c>
      <c r="B15" s="11" t="s">
        <v>8</v>
      </c>
      <c r="C15" s="10">
        <v>8</v>
      </c>
      <c r="D15" s="13" t="s">
        <v>16</v>
      </c>
      <c r="E15" s="10">
        <v>0</v>
      </c>
      <c r="F15" s="11" t="s">
        <v>22</v>
      </c>
      <c r="H15" s="97" t="s">
        <v>36</v>
      </c>
      <c r="I15" s="97"/>
      <c r="J15" s="97"/>
      <c r="K15" s="97"/>
    </row>
    <row r="16" spans="1:11" s="1" customFormat="1" ht="26.25" customHeight="1" x14ac:dyDescent="0.2">
      <c r="A16" s="3"/>
      <c r="B16" s="7">
        <f>SUM(C8:C15)</f>
        <v>41</v>
      </c>
      <c r="C16" s="75">
        <v>4</v>
      </c>
      <c r="D16" s="8" t="s">
        <v>17</v>
      </c>
      <c r="E16" s="75">
        <v>1</v>
      </c>
      <c r="F16" s="7">
        <f>SUM(E8:E15)</f>
        <v>14</v>
      </c>
    </row>
    <row r="17" spans="1:8" s="1" customFormat="1" ht="10.8" x14ac:dyDescent="0.2">
      <c r="C17" s="2"/>
      <c r="D17" s="2"/>
      <c r="E17" s="2"/>
    </row>
    <row r="18" spans="1:8" s="1" customFormat="1" ht="10.8" x14ac:dyDescent="0.2">
      <c r="C18" s="2"/>
      <c r="D18" s="2"/>
      <c r="E18" s="2"/>
    </row>
    <row r="19" spans="1:8" s="1" customFormat="1" ht="11.25" customHeight="1" x14ac:dyDescent="0.2">
      <c r="A19" s="97" t="s">
        <v>257</v>
      </c>
      <c r="B19" s="97"/>
      <c r="C19" s="97"/>
      <c r="D19" s="97"/>
      <c r="E19" s="97"/>
      <c r="F19" s="97"/>
      <c r="G19" s="76"/>
      <c r="H19" s="76"/>
    </row>
    <row r="20" spans="1:8" s="1" customFormat="1" ht="10.8" x14ac:dyDescent="0.2">
      <c r="A20" s="97"/>
      <c r="B20" s="97"/>
      <c r="C20" s="97"/>
      <c r="D20" s="97"/>
      <c r="E20" s="97"/>
      <c r="F20" s="97"/>
      <c r="G20" s="76"/>
      <c r="H20" s="76"/>
    </row>
    <row r="21" spans="1:8" s="1" customFormat="1" ht="11.25" customHeight="1" x14ac:dyDescent="0.2">
      <c r="A21" s="76"/>
      <c r="B21" s="76"/>
      <c r="C21" s="76"/>
      <c r="D21" s="76"/>
      <c r="E21" s="76"/>
      <c r="F21" s="76"/>
    </row>
    <row r="22" spans="1:8" ht="14.25" customHeight="1" x14ac:dyDescent="0.2">
      <c r="A22" s="76"/>
      <c r="B22" s="76"/>
      <c r="C22" s="76"/>
      <c r="D22" s="76"/>
      <c r="E22" s="76"/>
      <c r="F22" s="76"/>
    </row>
    <row r="23" spans="1:8" ht="13.5" customHeight="1" x14ac:dyDescent="0.2">
      <c r="A23" s="76"/>
      <c r="B23" s="76"/>
      <c r="C23" s="76"/>
      <c r="D23" s="76"/>
      <c r="E23" s="76"/>
      <c r="F23" s="76"/>
    </row>
    <row r="24" spans="1:8" ht="13.5" customHeight="1" x14ac:dyDescent="0.2">
      <c r="A24" s="76"/>
      <c r="B24" s="76"/>
      <c r="C24" s="76"/>
      <c r="D24" s="76"/>
      <c r="E24" s="76"/>
      <c r="F24" s="76"/>
    </row>
    <row r="25" spans="1:8" ht="13.5" customHeight="1" x14ac:dyDescent="0.2">
      <c r="A25" s="76"/>
      <c r="B25" s="76"/>
      <c r="C25" s="76"/>
      <c r="D25" s="76"/>
      <c r="E25" s="76"/>
      <c r="F25" s="76"/>
    </row>
    <row r="26" spans="1:8" ht="13.5" customHeight="1" x14ac:dyDescent="0.2">
      <c r="A26" s="76"/>
      <c r="B26" s="76"/>
      <c r="C26" s="76"/>
      <c r="D26" s="76"/>
      <c r="E26" s="76"/>
      <c r="F26" s="76"/>
    </row>
    <row r="27" spans="1:8" ht="13.5" customHeight="1" x14ac:dyDescent="0.2">
      <c r="A27" s="76"/>
      <c r="B27" s="76"/>
      <c r="C27" s="76"/>
      <c r="D27" s="76"/>
      <c r="E27" s="76"/>
      <c r="F27" s="76"/>
    </row>
    <row r="28" spans="1:8" ht="13.5" customHeight="1" x14ac:dyDescent="0.2">
      <c r="A28" s="76"/>
      <c r="B28" s="76"/>
      <c r="C28" s="76"/>
      <c r="D28" s="76"/>
      <c r="E28" s="76"/>
      <c r="F28" s="76"/>
    </row>
    <row r="29" spans="1:8" ht="13.5" customHeight="1" x14ac:dyDescent="0.2">
      <c r="A29" s="76"/>
      <c r="B29" s="76"/>
      <c r="C29" s="76"/>
      <c r="D29" s="76"/>
      <c r="E29" s="76"/>
      <c r="F29" s="76"/>
    </row>
    <row r="30" spans="1:8" ht="13.5" customHeight="1" x14ac:dyDescent="0.2">
      <c r="A30" s="76"/>
      <c r="B30" s="76"/>
      <c r="C30" s="76"/>
      <c r="D30" s="76"/>
      <c r="E30" s="76"/>
      <c r="F30" s="76"/>
    </row>
    <row r="31" spans="1:8" ht="13.5" customHeight="1" x14ac:dyDescent="0.2">
      <c r="A31" s="76"/>
      <c r="B31" s="76"/>
      <c r="C31" s="76"/>
      <c r="D31" s="76"/>
      <c r="E31" s="76"/>
      <c r="F31" s="76"/>
    </row>
    <row r="32" spans="1:8" ht="13.5" customHeight="1" x14ac:dyDescent="0.2">
      <c r="A32" s="76"/>
      <c r="B32" s="76"/>
      <c r="C32" s="76"/>
      <c r="D32" s="76"/>
      <c r="E32" s="76"/>
      <c r="F32" s="76"/>
    </row>
    <row r="33" spans="1:6" x14ac:dyDescent="0.2">
      <c r="A33" s="76"/>
      <c r="B33" s="76"/>
      <c r="C33" s="76"/>
      <c r="D33" s="76"/>
      <c r="E33" s="76"/>
      <c r="F33" s="76"/>
    </row>
  </sheetData>
  <mergeCells count="20">
    <mergeCell ref="H12:K13"/>
    <mergeCell ref="H14:K14"/>
    <mergeCell ref="H15:K15"/>
    <mergeCell ref="B7:C7"/>
    <mergeCell ref="E7:F7"/>
    <mergeCell ref="A19:F20"/>
    <mergeCell ref="C3:E3"/>
    <mergeCell ref="C4:E4"/>
    <mergeCell ref="A8:A9"/>
    <mergeCell ref="C8:C9"/>
    <mergeCell ref="D8:D9"/>
    <mergeCell ref="E8:E9"/>
    <mergeCell ref="A10:A11"/>
    <mergeCell ref="C10:C11"/>
    <mergeCell ref="D10:D11"/>
    <mergeCell ref="E10:E11"/>
    <mergeCell ref="A12:A13"/>
    <mergeCell ref="C12:C13"/>
    <mergeCell ref="D12:D13"/>
    <mergeCell ref="E12:E13"/>
  </mergeCells>
  <phoneticPr fontId="3"/>
  <pageMargins left="0.78700000000000003" right="0.78700000000000003" top="0.98399999999999999" bottom="0.98399999999999999" header="0.51200000000000001" footer="0.51200000000000001"/>
  <pageSetup paperSize="9" orientation="portrait" verticalDpi="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33"/>
  <sheetViews>
    <sheetView topLeftCell="A10" workbookViewId="0">
      <selection activeCell="A10" sqref="A10"/>
    </sheetView>
  </sheetViews>
  <sheetFormatPr defaultColWidth="9" defaultRowHeight="13.2" x14ac:dyDescent="0.2"/>
  <cols>
    <col min="1" max="1" width="19.88671875" style="27" customWidth="1"/>
    <col min="2" max="2" width="22.88671875" style="27" customWidth="1"/>
    <col min="3" max="3" width="9" style="27"/>
    <col min="4" max="4" width="13.77734375" style="27" customWidth="1"/>
    <col min="5" max="5" width="18.44140625" style="27" customWidth="1"/>
    <col min="6" max="16384" width="9" style="27"/>
  </cols>
  <sheetData>
    <row r="1" spans="1:2" s="78" customFormat="1" ht="16.2" x14ac:dyDescent="0.2">
      <c r="A1" s="78" t="s">
        <v>299</v>
      </c>
    </row>
    <row r="2" spans="1:2" ht="13.8" thickBot="1" x14ac:dyDescent="0.25"/>
    <row r="3" spans="1:2" ht="19.5" customHeight="1" thickBot="1" x14ac:dyDescent="0.25">
      <c r="A3" s="25" t="s">
        <v>471</v>
      </c>
      <c r="B3" s="26" t="s">
        <v>45</v>
      </c>
    </row>
    <row r="5" spans="1:2" x14ac:dyDescent="0.2">
      <c r="A5" s="100" t="s">
        <v>48</v>
      </c>
      <c r="B5" s="100"/>
    </row>
    <row r="6" spans="1:2" ht="13.8" thickBot="1" x14ac:dyDescent="0.25">
      <c r="A6" s="36" t="s">
        <v>49</v>
      </c>
      <c r="B6" s="36" t="s">
        <v>50</v>
      </c>
    </row>
    <row r="7" spans="1:2" x14ac:dyDescent="0.2">
      <c r="A7" s="37" t="s">
        <v>472</v>
      </c>
      <c r="B7" s="38" t="s">
        <v>124</v>
      </c>
    </row>
    <row r="8" spans="1:2" x14ac:dyDescent="0.2">
      <c r="A8" s="39" t="s">
        <v>318</v>
      </c>
      <c r="B8" s="40" t="s">
        <v>264</v>
      </c>
    </row>
    <row r="9" spans="1:2" x14ac:dyDescent="0.2">
      <c r="A9" s="39" t="s">
        <v>473</v>
      </c>
      <c r="B9" s="40" t="s">
        <v>52</v>
      </c>
    </row>
    <row r="10" spans="1:2" x14ac:dyDescent="0.2">
      <c r="A10" s="39" t="s">
        <v>54</v>
      </c>
      <c r="B10" s="40" t="s">
        <v>123</v>
      </c>
    </row>
    <row r="11" spans="1:2" x14ac:dyDescent="0.2">
      <c r="A11" s="39" t="s">
        <v>269</v>
      </c>
      <c r="B11" s="40" t="s">
        <v>474</v>
      </c>
    </row>
    <row r="12" spans="1:2" ht="13.8" thickBot="1" x14ac:dyDescent="0.25">
      <c r="A12" s="41" t="s">
        <v>412</v>
      </c>
      <c r="B12" s="42" t="s">
        <v>258</v>
      </c>
    </row>
    <row r="13" spans="1:2" x14ac:dyDescent="0.2">
      <c r="A13" s="35"/>
      <c r="B13" s="35"/>
    </row>
    <row r="14" spans="1:2" x14ac:dyDescent="0.2">
      <c r="A14" s="101" t="s">
        <v>46</v>
      </c>
      <c r="B14" s="101"/>
    </row>
    <row r="15" spans="1:2" ht="13.8" thickBot="1" x14ac:dyDescent="0.25">
      <c r="A15" s="43" t="s">
        <v>49</v>
      </c>
      <c r="B15" s="43" t="s">
        <v>50</v>
      </c>
    </row>
    <row r="16" spans="1:2" x14ac:dyDescent="0.2">
      <c r="A16" s="44" t="s">
        <v>475</v>
      </c>
      <c r="B16" s="45" t="s">
        <v>476</v>
      </c>
    </row>
    <row r="17" spans="1:2" x14ac:dyDescent="0.2">
      <c r="A17" s="46" t="s">
        <v>477</v>
      </c>
      <c r="B17" s="47" t="s">
        <v>53</v>
      </c>
    </row>
    <row r="18" spans="1:2" x14ac:dyDescent="0.2">
      <c r="A18" s="46" t="s">
        <v>221</v>
      </c>
      <c r="B18" s="47" t="s">
        <v>478</v>
      </c>
    </row>
    <row r="19" spans="1:2" x14ac:dyDescent="0.2">
      <c r="A19" s="46" t="s">
        <v>479</v>
      </c>
      <c r="B19" s="47" t="s">
        <v>270</v>
      </c>
    </row>
    <row r="20" spans="1:2" x14ac:dyDescent="0.2">
      <c r="A20" s="46" t="s">
        <v>481</v>
      </c>
      <c r="B20" s="47" t="s">
        <v>125</v>
      </c>
    </row>
    <row r="21" spans="1:2" ht="13.8" thickBot="1" x14ac:dyDescent="0.25">
      <c r="A21" s="48" t="s">
        <v>573</v>
      </c>
      <c r="B21" s="49" t="s">
        <v>191</v>
      </c>
    </row>
    <row r="22" spans="1:2" x14ac:dyDescent="0.2">
      <c r="A22" s="35"/>
      <c r="B22" s="35"/>
    </row>
    <row r="23" spans="1:2" x14ac:dyDescent="0.2">
      <c r="A23" s="102" t="s">
        <v>47</v>
      </c>
      <c r="B23" s="102"/>
    </row>
    <row r="24" spans="1:2" ht="13.8" thickBot="1" x14ac:dyDescent="0.25">
      <c r="A24" s="50" t="s">
        <v>49</v>
      </c>
      <c r="B24" s="43" t="s">
        <v>50</v>
      </c>
    </row>
    <row r="25" spans="1:2" x14ac:dyDescent="0.2">
      <c r="A25" s="44" t="s">
        <v>480</v>
      </c>
      <c r="B25" s="51" t="s">
        <v>51</v>
      </c>
    </row>
    <row r="26" spans="1:2" x14ac:dyDescent="0.2">
      <c r="A26" s="46" t="s">
        <v>281</v>
      </c>
      <c r="B26" s="52"/>
    </row>
    <row r="27" spans="1:2" x14ac:dyDescent="0.2">
      <c r="A27" s="46" t="s">
        <v>482</v>
      </c>
      <c r="B27" s="52"/>
    </row>
    <row r="28" spans="1:2" x14ac:dyDescent="0.2">
      <c r="A28" s="46" t="s">
        <v>222</v>
      </c>
      <c r="B28" s="52"/>
    </row>
    <row r="29" spans="1:2" x14ac:dyDescent="0.2">
      <c r="A29" s="46" t="s">
        <v>483</v>
      </c>
      <c r="B29" s="52"/>
    </row>
    <row r="30" spans="1:2" x14ac:dyDescent="0.2">
      <c r="A30" s="46" t="s">
        <v>484</v>
      </c>
      <c r="B30" s="52"/>
    </row>
    <row r="31" spans="1:2" x14ac:dyDescent="0.2">
      <c r="A31" s="46" t="s">
        <v>485</v>
      </c>
      <c r="B31" s="52"/>
    </row>
    <row r="32" spans="1:2" x14ac:dyDescent="0.2">
      <c r="A32" s="46" t="s">
        <v>485</v>
      </c>
      <c r="B32" s="52"/>
    </row>
    <row r="33" spans="1:2" ht="13.8" thickBot="1" x14ac:dyDescent="0.25">
      <c r="A33" s="48" t="s">
        <v>486</v>
      </c>
      <c r="B33" s="53"/>
    </row>
  </sheetData>
  <mergeCells count="3">
    <mergeCell ref="A5:B5"/>
    <mergeCell ref="A14:B14"/>
    <mergeCell ref="A23:B23"/>
  </mergeCells>
  <phoneticPr fontId="3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27"/>
  <sheetViews>
    <sheetView topLeftCell="A22" workbookViewId="0">
      <selection activeCell="D36" sqref="D36"/>
    </sheetView>
  </sheetViews>
  <sheetFormatPr defaultRowHeight="13.2" x14ac:dyDescent="0.2"/>
  <cols>
    <col min="1" max="1" width="5.77734375" style="58" customWidth="1"/>
    <col min="2" max="7" width="12.88671875" customWidth="1"/>
  </cols>
  <sheetData>
    <row r="1" spans="1:7" x14ac:dyDescent="0.2">
      <c r="B1" s="103" t="s">
        <v>364</v>
      </c>
      <c r="C1" s="104"/>
      <c r="D1" s="104"/>
      <c r="E1" s="104"/>
      <c r="F1" s="105"/>
    </row>
    <row r="2" spans="1:7" s="64" customFormat="1" ht="16.2" x14ac:dyDescent="0.2">
      <c r="A2" s="63"/>
      <c r="B2" s="106" t="s">
        <v>113</v>
      </c>
      <c r="C2" s="107"/>
      <c r="D2" s="107"/>
      <c r="E2" s="107"/>
      <c r="F2" s="108"/>
    </row>
    <row r="4" spans="1:7" x14ac:dyDescent="0.2">
      <c r="A4" s="62" t="s">
        <v>115</v>
      </c>
      <c r="C4" t="s">
        <v>116</v>
      </c>
    </row>
    <row r="6" spans="1:7" x14ac:dyDescent="0.2">
      <c r="A6" s="59"/>
      <c r="B6" s="60" t="s">
        <v>55</v>
      </c>
      <c r="C6" s="60" t="s">
        <v>56</v>
      </c>
      <c r="D6" s="60" t="s">
        <v>57</v>
      </c>
      <c r="E6" s="60" t="s">
        <v>58</v>
      </c>
      <c r="F6" s="60" t="s">
        <v>59</v>
      </c>
      <c r="G6" s="60" t="s">
        <v>60</v>
      </c>
    </row>
    <row r="7" spans="1:7" s="77" customFormat="1" ht="26.4" x14ac:dyDescent="0.2">
      <c r="A7" s="61" t="s">
        <v>114</v>
      </c>
      <c r="B7" s="65" t="s">
        <v>500</v>
      </c>
      <c r="C7" s="65" t="s">
        <v>501</v>
      </c>
      <c r="D7" s="65" t="s">
        <v>502</v>
      </c>
      <c r="E7" s="65" t="s">
        <v>54</v>
      </c>
      <c r="F7" s="65" t="s">
        <v>503</v>
      </c>
      <c r="G7" s="65" t="s">
        <v>412</v>
      </c>
    </row>
    <row r="8" spans="1:7" ht="17.25" customHeight="1" x14ac:dyDescent="0.2">
      <c r="A8" s="59">
        <v>1</v>
      </c>
      <c r="B8" s="60" t="s">
        <v>102</v>
      </c>
      <c r="C8" s="60" t="s">
        <v>66</v>
      </c>
      <c r="D8" s="60" t="s">
        <v>162</v>
      </c>
      <c r="E8" s="60" t="s">
        <v>63</v>
      </c>
      <c r="F8" s="60" t="s">
        <v>271</v>
      </c>
      <c r="G8" s="60" t="s">
        <v>413</v>
      </c>
    </row>
    <row r="9" spans="1:7" ht="17.25" customHeight="1" x14ac:dyDescent="0.2">
      <c r="A9" s="59">
        <v>2</v>
      </c>
      <c r="B9" s="60" t="s">
        <v>300</v>
      </c>
      <c r="C9" s="60" t="s">
        <v>70</v>
      </c>
      <c r="D9" s="60" t="s">
        <v>61</v>
      </c>
      <c r="E9" s="60" t="s">
        <v>111</v>
      </c>
      <c r="F9" s="60" t="s">
        <v>85</v>
      </c>
      <c r="G9" s="60" t="s">
        <v>414</v>
      </c>
    </row>
    <row r="10" spans="1:7" ht="17.25" customHeight="1" x14ac:dyDescent="0.2">
      <c r="A10" s="59">
        <v>3</v>
      </c>
      <c r="B10" s="60" t="s">
        <v>487</v>
      </c>
      <c r="C10" s="60" t="s">
        <v>74</v>
      </c>
      <c r="D10" s="60" t="s">
        <v>164</v>
      </c>
      <c r="E10" s="60" t="s">
        <v>103</v>
      </c>
      <c r="F10" s="60" t="s">
        <v>64</v>
      </c>
      <c r="G10" s="60" t="s">
        <v>415</v>
      </c>
    </row>
    <row r="11" spans="1:7" ht="17.25" customHeight="1" x14ac:dyDescent="0.2">
      <c r="A11" s="59">
        <v>4</v>
      </c>
      <c r="B11" s="60" t="s">
        <v>301</v>
      </c>
      <c r="C11" s="60" t="s">
        <v>79</v>
      </c>
      <c r="D11" s="60" t="s">
        <v>167</v>
      </c>
      <c r="E11" s="60" t="s">
        <v>88</v>
      </c>
      <c r="F11" s="60" t="s">
        <v>302</v>
      </c>
      <c r="G11" s="60" t="s">
        <v>416</v>
      </c>
    </row>
    <row r="12" spans="1:7" ht="17.25" customHeight="1" x14ac:dyDescent="0.2">
      <c r="A12" s="59">
        <v>5</v>
      </c>
      <c r="B12" s="60" t="s">
        <v>488</v>
      </c>
      <c r="C12" s="60" t="s">
        <v>81</v>
      </c>
      <c r="D12" s="60" t="s">
        <v>174</v>
      </c>
      <c r="E12" s="60" t="s">
        <v>68</v>
      </c>
      <c r="F12" s="60" t="s">
        <v>367</v>
      </c>
      <c r="G12" s="60" t="s">
        <v>418</v>
      </c>
    </row>
    <row r="13" spans="1:7" ht="17.25" customHeight="1" x14ac:dyDescent="0.2">
      <c r="A13" s="59">
        <v>6</v>
      </c>
      <c r="B13" s="60" t="s">
        <v>489</v>
      </c>
      <c r="C13" s="60" t="s">
        <v>86</v>
      </c>
      <c r="D13" s="60" t="s">
        <v>309</v>
      </c>
      <c r="E13" s="60" t="s">
        <v>84</v>
      </c>
      <c r="F13" s="60" t="s">
        <v>368</v>
      </c>
      <c r="G13" s="60" t="s">
        <v>490</v>
      </c>
    </row>
    <row r="14" spans="1:7" ht="17.25" customHeight="1" x14ac:dyDescent="0.2">
      <c r="A14" s="59">
        <v>7</v>
      </c>
      <c r="B14" s="60" t="s">
        <v>261</v>
      </c>
      <c r="C14" s="60" t="s">
        <v>90</v>
      </c>
      <c r="D14" s="60" t="s">
        <v>370</v>
      </c>
      <c r="E14" s="60" t="s">
        <v>101</v>
      </c>
      <c r="F14" s="60" t="s">
        <v>77</v>
      </c>
      <c r="G14" s="60" t="s">
        <v>420</v>
      </c>
    </row>
    <row r="15" spans="1:7" ht="17.25" customHeight="1" x14ac:dyDescent="0.2">
      <c r="A15" s="59">
        <v>8</v>
      </c>
      <c r="B15" s="60" t="s">
        <v>304</v>
      </c>
      <c r="C15" s="60" t="s">
        <v>92</v>
      </c>
      <c r="D15" s="60" t="s">
        <v>371</v>
      </c>
      <c r="E15" s="60" t="s">
        <v>108</v>
      </c>
      <c r="F15" s="60" t="s">
        <v>316</v>
      </c>
      <c r="G15" s="60" t="s">
        <v>422</v>
      </c>
    </row>
    <row r="16" spans="1:7" ht="17.25" customHeight="1" x14ac:dyDescent="0.2">
      <c r="A16" s="59">
        <v>9</v>
      </c>
      <c r="B16" s="60" t="s">
        <v>491</v>
      </c>
      <c r="C16" s="60" t="s">
        <v>95</v>
      </c>
      <c r="D16" s="60" t="s">
        <v>373</v>
      </c>
      <c r="E16" s="60" t="s">
        <v>112</v>
      </c>
      <c r="F16" s="60" t="s">
        <v>276</v>
      </c>
      <c r="G16" s="60" t="s">
        <v>424</v>
      </c>
    </row>
    <row r="17" spans="1:7" ht="17.25" customHeight="1" x14ac:dyDescent="0.2">
      <c r="A17" s="59">
        <v>10</v>
      </c>
      <c r="B17" s="60" t="s">
        <v>110</v>
      </c>
      <c r="C17" s="60" t="s">
        <v>97</v>
      </c>
      <c r="D17" s="60" t="s">
        <v>313</v>
      </c>
      <c r="E17" s="60" t="s">
        <v>107</v>
      </c>
      <c r="F17" s="60" t="s">
        <v>375</v>
      </c>
      <c r="G17" s="60" t="s">
        <v>425</v>
      </c>
    </row>
    <row r="18" spans="1:7" ht="17.25" customHeight="1" x14ac:dyDescent="0.2">
      <c r="A18" s="59">
        <v>11</v>
      </c>
      <c r="B18" s="60" t="s">
        <v>377</v>
      </c>
      <c r="C18" s="60" t="s">
        <v>388</v>
      </c>
      <c r="D18" s="60" t="s">
        <v>180</v>
      </c>
      <c r="E18" s="60" t="s">
        <v>99</v>
      </c>
      <c r="F18" s="60" t="s">
        <v>273</v>
      </c>
      <c r="G18" s="60" t="s">
        <v>426</v>
      </c>
    </row>
    <row r="19" spans="1:7" ht="17.25" customHeight="1" x14ac:dyDescent="0.2">
      <c r="A19" s="59">
        <v>12</v>
      </c>
      <c r="B19" s="60"/>
      <c r="C19" s="60" t="s">
        <v>389</v>
      </c>
      <c r="D19" s="60" t="s">
        <v>305</v>
      </c>
      <c r="E19" s="60" t="s">
        <v>72</v>
      </c>
      <c r="F19" s="60" t="s">
        <v>308</v>
      </c>
      <c r="G19" s="60" t="s">
        <v>427</v>
      </c>
    </row>
    <row r="20" spans="1:7" ht="17.25" customHeight="1" x14ac:dyDescent="0.2">
      <c r="A20" s="59">
        <v>13</v>
      </c>
      <c r="B20" s="60"/>
      <c r="C20" s="60"/>
      <c r="D20" s="60" t="s">
        <v>492</v>
      </c>
      <c r="E20" s="60" t="s">
        <v>105</v>
      </c>
      <c r="F20" s="60" t="s">
        <v>93</v>
      </c>
      <c r="G20" s="60" t="s">
        <v>428</v>
      </c>
    </row>
    <row r="21" spans="1:7" ht="17.25" customHeight="1" x14ac:dyDescent="0.2">
      <c r="A21" s="59">
        <v>14</v>
      </c>
      <c r="B21" s="60"/>
      <c r="C21" s="60"/>
      <c r="D21" s="60" t="s">
        <v>493</v>
      </c>
      <c r="E21" s="60" t="s">
        <v>259</v>
      </c>
      <c r="F21" s="60" t="s">
        <v>381</v>
      </c>
      <c r="G21" s="60" t="s">
        <v>430</v>
      </c>
    </row>
    <row r="22" spans="1:7" ht="17.25" customHeight="1" x14ac:dyDescent="0.2">
      <c r="A22" s="59">
        <v>15</v>
      </c>
      <c r="B22" s="60"/>
      <c r="C22" s="60"/>
      <c r="D22" s="60" t="s">
        <v>311</v>
      </c>
      <c r="E22" s="60" t="s">
        <v>76</v>
      </c>
      <c r="F22" s="60" t="s">
        <v>315</v>
      </c>
      <c r="G22" s="60" t="s">
        <v>265</v>
      </c>
    </row>
    <row r="23" spans="1:7" ht="17.25" customHeight="1" x14ac:dyDescent="0.2">
      <c r="A23" s="59">
        <v>16</v>
      </c>
      <c r="B23" s="60"/>
      <c r="C23" s="60"/>
      <c r="D23" s="60" t="s">
        <v>306</v>
      </c>
      <c r="E23" s="60" t="s">
        <v>392</v>
      </c>
      <c r="F23" s="60" t="s">
        <v>279</v>
      </c>
      <c r="G23" s="60" t="s">
        <v>432</v>
      </c>
    </row>
    <row r="24" spans="1:7" ht="17.25" customHeight="1" x14ac:dyDescent="0.2">
      <c r="A24" s="59">
        <v>17</v>
      </c>
      <c r="B24" s="60"/>
      <c r="C24" s="60"/>
      <c r="D24" s="60" t="s">
        <v>494</v>
      </c>
      <c r="E24" s="60" t="s">
        <v>393</v>
      </c>
      <c r="F24" s="60" t="s">
        <v>495</v>
      </c>
      <c r="G24" s="60" t="s">
        <v>433</v>
      </c>
    </row>
    <row r="25" spans="1:7" ht="17.25" customHeight="1" x14ac:dyDescent="0.2">
      <c r="A25" s="59">
        <v>18</v>
      </c>
      <c r="B25" s="60"/>
      <c r="C25" s="60"/>
      <c r="D25" s="60" t="s">
        <v>496</v>
      </c>
      <c r="E25" s="60" t="s">
        <v>326</v>
      </c>
      <c r="F25" s="60" t="s">
        <v>317</v>
      </c>
      <c r="G25" s="60"/>
    </row>
    <row r="26" spans="1:7" ht="17.25" customHeight="1" x14ac:dyDescent="0.2">
      <c r="A26" s="59">
        <v>19</v>
      </c>
      <c r="B26" s="60"/>
      <c r="C26" s="60"/>
      <c r="D26" s="60"/>
      <c r="E26" s="60" t="s">
        <v>497</v>
      </c>
      <c r="F26" s="60" t="s">
        <v>498</v>
      </c>
      <c r="G26" s="60"/>
    </row>
    <row r="27" spans="1:7" ht="17.25" customHeight="1" x14ac:dyDescent="0.2">
      <c r="A27" s="59">
        <v>20</v>
      </c>
      <c r="B27" s="60"/>
      <c r="C27" s="60"/>
      <c r="D27" s="60"/>
      <c r="E27" s="60"/>
      <c r="F27" s="60" t="s">
        <v>499</v>
      </c>
      <c r="G27" s="60"/>
    </row>
  </sheetData>
  <mergeCells count="2">
    <mergeCell ref="B1:F1"/>
    <mergeCell ref="B2:F2"/>
  </mergeCells>
  <phoneticPr fontId="22"/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27"/>
  <sheetViews>
    <sheetView topLeftCell="A16" workbookViewId="0">
      <selection activeCell="E30" sqref="E30"/>
    </sheetView>
  </sheetViews>
  <sheetFormatPr defaultRowHeight="13.2" x14ac:dyDescent="0.2"/>
  <cols>
    <col min="1" max="1" width="5.77734375" style="58" customWidth="1"/>
    <col min="2" max="7" width="12.88671875" customWidth="1"/>
  </cols>
  <sheetData>
    <row r="1" spans="1:7" x14ac:dyDescent="0.2">
      <c r="B1" s="103" t="s">
        <v>364</v>
      </c>
      <c r="C1" s="104"/>
      <c r="D1" s="104"/>
      <c r="E1" s="104"/>
      <c r="F1" s="105"/>
    </row>
    <row r="2" spans="1:7" s="64" customFormat="1" ht="16.2" x14ac:dyDescent="0.2">
      <c r="A2" s="63"/>
      <c r="B2" s="106" t="s">
        <v>113</v>
      </c>
      <c r="C2" s="107"/>
      <c r="D2" s="107"/>
      <c r="E2" s="107"/>
      <c r="F2" s="108"/>
    </row>
    <row r="4" spans="1:7" x14ac:dyDescent="0.2">
      <c r="A4" s="62" t="s">
        <v>160</v>
      </c>
      <c r="C4" t="s">
        <v>116</v>
      </c>
    </row>
    <row r="6" spans="1:7" x14ac:dyDescent="0.2">
      <c r="A6" s="59"/>
      <c r="B6" s="60" t="s">
        <v>117</v>
      </c>
      <c r="C6" s="60" t="s">
        <v>118</v>
      </c>
      <c r="D6" s="60" t="s">
        <v>119</v>
      </c>
      <c r="E6" s="60" t="s">
        <v>120</v>
      </c>
      <c r="F6" s="60" t="s">
        <v>121</v>
      </c>
      <c r="G6" s="60" t="s">
        <v>122</v>
      </c>
    </row>
    <row r="7" spans="1:7" s="77" customFormat="1" ht="26.4" x14ac:dyDescent="0.2">
      <c r="A7" s="61" t="s">
        <v>114</v>
      </c>
      <c r="B7" s="65" t="s">
        <v>124</v>
      </c>
      <c r="C7" s="65" t="s">
        <v>518</v>
      </c>
      <c r="D7" s="65" t="s">
        <v>52</v>
      </c>
      <c r="E7" s="65" t="s">
        <v>123</v>
      </c>
      <c r="F7" s="65" t="s">
        <v>519</v>
      </c>
      <c r="G7" s="65" t="s">
        <v>258</v>
      </c>
    </row>
    <row r="8" spans="1:7" ht="17.25" customHeight="1" x14ac:dyDescent="0.2">
      <c r="A8" s="59">
        <v>1</v>
      </c>
      <c r="B8" s="60" t="s">
        <v>127</v>
      </c>
      <c r="C8" s="60" t="s">
        <v>83</v>
      </c>
      <c r="D8" s="60" t="s">
        <v>65</v>
      </c>
      <c r="E8" s="60" t="s">
        <v>131</v>
      </c>
      <c r="F8" s="60" t="s">
        <v>384</v>
      </c>
      <c r="G8" s="60" t="s">
        <v>504</v>
      </c>
    </row>
    <row r="9" spans="1:7" ht="17.25" customHeight="1" x14ac:dyDescent="0.2">
      <c r="A9" s="59">
        <v>2</v>
      </c>
      <c r="B9" s="60" t="s">
        <v>129</v>
      </c>
      <c r="C9" s="60" t="s">
        <v>62</v>
      </c>
      <c r="D9" s="60" t="s">
        <v>78</v>
      </c>
      <c r="E9" s="60" t="s">
        <v>134</v>
      </c>
      <c r="F9" s="60" t="s">
        <v>385</v>
      </c>
      <c r="G9" s="60" t="s">
        <v>366</v>
      </c>
    </row>
    <row r="10" spans="1:7" ht="17.25" customHeight="1" x14ac:dyDescent="0.2">
      <c r="A10" s="59">
        <v>3</v>
      </c>
      <c r="B10" s="60" t="s">
        <v>130</v>
      </c>
      <c r="C10" s="60" t="s">
        <v>283</v>
      </c>
      <c r="D10" s="60" t="s">
        <v>73</v>
      </c>
      <c r="E10" s="60" t="s">
        <v>139</v>
      </c>
      <c r="F10" s="60" t="s">
        <v>319</v>
      </c>
      <c r="G10" s="60" t="s">
        <v>505</v>
      </c>
    </row>
    <row r="11" spans="1:7" ht="17.25" customHeight="1" x14ac:dyDescent="0.2">
      <c r="A11" s="59">
        <v>4</v>
      </c>
      <c r="B11" s="60" t="s">
        <v>132</v>
      </c>
      <c r="C11" s="60" t="s">
        <v>322</v>
      </c>
      <c r="D11" s="60" t="s">
        <v>69</v>
      </c>
      <c r="E11" s="60" t="s">
        <v>143</v>
      </c>
      <c r="F11" s="60" t="s">
        <v>168</v>
      </c>
      <c r="G11" s="60" t="s">
        <v>382</v>
      </c>
    </row>
    <row r="12" spans="1:7" ht="17.25" customHeight="1" x14ac:dyDescent="0.2">
      <c r="A12" s="59">
        <v>5</v>
      </c>
      <c r="B12" s="60" t="s">
        <v>135</v>
      </c>
      <c r="C12" s="60" t="s">
        <v>372</v>
      </c>
      <c r="D12" s="60" t="s">
        <v>80</v>
      </c>
      <c r="E12" s="60" t="s">
        <v>146</v>
      </c>
      <c r="F12" s="60" t="s">
        <v>274</v>
      </c>
      <c r="G12" s="60" t="s">
        <v>383</v>
      </c>
    </row>
    <row r="13" spans="1:7" ht="17.25" customHeight="1" x14ac:dyDescent="0.2">
      <c r="A13" s="59">
        <v>6</v>
      </c>
      <c r="B13" s="60" t="s">
        <v>137</v>
      </c>
      <c r="C13" s="60" t="s">
        <v>87</v>
      </c>
      <c r="D13" s="60" t="s">
        <v>331</v>
      </c>
      <c r="E13" s="60" t="s">
        <v>148</v>
      </c>
      <c r="F13" s="60" t="s">
        <v>175</v>
      </c>
      <c r="G13" s="60" t="s">
        <v>369</v>
      </c>
    </row>
    <row r="14" spans="1:7" ht="17.25" customHeight="1" x14ac:dyDescent="0.2">
      <c r="A14" s="59">
        <v>7</v>
      </c>
      <c r="B14" s="60" t="s">
        <v>141</v>
      </c>
      <c r="C14" s="60" t="s">
        <v>71</v>
      </c>
      <c r="D14" s="60" t="s">
        <v>89</v>
      </c>
      <c r="E14" s="60" t="s">
        <v>149</v>
      </c>
      <c r="F14" s="60" t="s">
        <v>181</v>
      </c>
      <c r="G14" s="60" t="s">
        <v>376</v>
      </c>
    </row>
    <row r="15" spans="1:7" ht="17.25" customHeight="1" x14ac:dyDescent="0.2">
      <c r="A15" s="59">
        <v>8</v>
      </c>
      <c r="B15" s="60" t="s">
        <v>145</v>
      </c>
      <c r="C15" s="60" t="s">
        <v>374</v>
      </c>
      <c r="D15" s="60" t="s">
        <v>91</v>
      </c>
      <c r="E15" s="60" t="s">
        <v>320</v>
      </c>
      <c r="F15" s="60" t="s">
        <v>177</v>
      </c>
      <c r="G15" s="60" t="s">
        <v>378</v>
      </c>
    </row>
    <row r="16" spans="1:7" ht="17.25" customHeight="1" x14ac:dyDescent="0.2">
      <c r="A16" s="59">
        <v>9</v>
      </c>
      <c r="B16" s="60" t="s">
        <v>260</v>
      </c>
      <c r="C16" s="60" t="s">
        <v>321</v>
      </c>
      <c r="D16" s="60" t="s">
        <v>263</v>
      </c>
      <c r="E16" s="60" t="s">
        <v>150</v>
      </c>
      <c r="F16" s="60" t="s">
        <v>170</v>
      </c>
      <c r="G16" s="60" t="s">
        <v>379</v>
      </c>
    </row>
    <row r="17" spans="1:7" ht="17.25" customHeight="1" x14ac:dyDescent="0.2">
      <c r="A17" s="59">
        <v>10</v>
      </c>
      <c r="B17" s="60" t="s">
        <v>310</v>
      </c>
      <c r="C17" s="60" t="s">
        <v>506</v>
      </c>
      <c r="D17" s="60" t="s">
        <v>94</v>
      </c>
      <c r="E17" s="60" t="s">
        <v>153</v>
      </c>
      <c r="F17" s="60" t="s">
        <v>323</v>
      </c>
      <c r="G17" s="60" t="s">
        <v>380</v>
      </c>
    </row>
    <row r="18" spans="1:7" ht="17.25" customHeight="1" x14ac:dyDescent="0.2">
      <c r="A18" s="59">
        <v>11</v>
      </c>
      <c r="B18" s="60" t="s">
        <v>312</v>
      </c>
      <c r="C18" s="60"/>
      <c r="D18" s="60" t="s">
        <v>96</v>
      </c>
      <c r="E18" s="60" t="s">
        <v>156</v>
      </c>
      <c r="F18" s="60" t="s">
        <v>172</v>
      </c>
      <c r="G18" s="60" t="s">
        <v>379</v>
      </c>
    </row>
    <row r="19" spans="1:7" ht="17.25" customHeight="1" x14ac:dyDescent="0.2">
      <c r="A19" s="59">
        <v>12</v>
      </c>
      <c r="B19" s="60" t="s">
        <v>507</v>
      </c>
      <c r="C19" s="60"/>
      <c r="D19" s="60" t="s">
        <v>100</v>
      </c>
      <c r="E19" s="60" t="s">
        <v>157</v>
      </c>
      <c r="F19" s="60" t="s">
        <v>179</v>
      </c>
      <c r="G19" s="60" t="s">
        <v>508</v>
      </c>
    </row>
    <row r="20" spans="1:7" ht="17.25" customHeight="1" x14ac:dyDescent="0.2">
      <c r="A20" s="59">
        <v>13</v>
      </c>
      <c r="B20" s="60" t="s">
        <v>314</v>
      </c>
      <c r="C20" s="60"/>
      <c r="D20" s="60" t="s">
        <v>336</v>
      </c>
      <c r="E20" s="60" t="s">
        <v>158</v>
      </c>
      <c r="F20" s="60" t="s">
        <v>163</v>
      </c>
      <c r="G20" s="60" t="s">
        <v>365</v>
      </c>
    </row>
    <row r="21" spans="1:7" ht="17.25" customHeight="1" x14ac:dyDescent="0.2">
      <c r="A21" s="59">
        <v>14</v>
      </c>
      <c r="B21" s="60" t="s">
        <v>390</v>
      </c>
      <c r="C21" s="60"/>
      <c r="D21" s="60" t="s">
        <v>262</v>
      </c>
      <c r="E21" s="60" t="s">
        <v>159</v>
      </c>
      <c r="F21" s="60" t="s">
        <v>166</v>
      </c>
      <c r="G21" s="60" t="s">
        <v>509</v>
      </c>
    </row>
    <row r="22" spans="1:7" ht="17.25" customHeight="1" x14ac:dyDescent="0.2">
      <c r="A22" s="59">
        <v>15</v>
      </c>
      <c r="B22" s="60" t="s">
        <v>510</v>
      </c>
      <c r="C22" s="60"/>
      <c r="D22" s="60" t="s">
        <v>337</v>
      </c>
      <c r="E22" s="60" t="s">
        <v>511</v>
      </c>
      <c r="F22" s="60" t="s">
        <v>325</v>
      </c>
      <c r="G22" s="60"/>
    </row>
    <row r="23" spans="1:7" ht="17.25" customHeight="1" x14ac:dyDescent="0.2">
      <c r="A23" s="59">
        <v>16</v>
      </c>
      <c r="B23" s="60" t="s">
        <v>512</v>
      </c>
      <c r="C23" s="60"/>
      <c r="D23" s="60" t="s">
        <v>513</v>
      </c>
      <c r="E23" s="60" t="s">
        <v>514</v>
      </c>
      <c r="F23" s="60" t="s">
        <v>183</v>
      </c>
      <c r="G23" s="60"/>
    </row>
    <row r="24" spans="1:7" ht="17.25" customHeight="1" x14ac:dyDescent="0.2">
      <c r="A24" s="59">
        <v>17</v>
      </c>
      <c r="B24" s="60"/>
      <c r="C24" s="60"/>
      <c r="D24" s="60" t="s">
        <v>109</v>
      </c>
      <c r="E24" s="60"/>
      <c r="F24" s="60" t="s">
        <v>185</v>
      </c>
      <c r="G24" s="60"/>
    </row>
    <row r="25" spans="1:7" ht="17.25" customHeight="1" x14ac:dyDescent="0.2">
      <c r="A25" s="59">
        <v>18</v>
      </c>
      <c r="B25" s="60"/>
      <c r="C25" s="60"/>
      <c r="D25" s="60" t="s">
        <v>106</v>
      </c>
      <c r="E25" s="60"/>
      <c r="F25" s="60" t="s">
        <v>515</v>
      </c>
      <c r="G25" s="60"/>
    </row>
    <row r="26" spans="1:7" ht="17.25" customHeight="1" x14ac:dyDescent="0.2">
      <c r="A26" s="59">
        <v>19</v>
      </c>
      <c r="B26" s="60" t="s">
        <v>516</v>
      </c>
      <c r="C26" s="60"/>
      <c r="D26" s="60" t="s">
        <v>395</v>
      </c>
      <c r="E26" s="60"/>
      <c r="F26" s="60" t="s">
        <v>182</v>
      </c>
      <c r="G26" s="60"/>
    </row>
    <row r="27" spans="1:7" ht="17.25" customHeight="1" x14ac:dyDescent="0.2">
      <c r="A27" s="59">
        <v>20</v>
      </c>
      <c r="B27" s="60"/>
      <c r="C27" s="60"/>
      <c r="D27" s="60"/>
      <c r="E27" s="60"/>
      <c r="F27" s="60" t="s">
        <v>517</v>
      </c>
      <c r="G27" s="60"/>
    </row>
  </sheetData>
  <mergeCells count="2">
    <mergeCell ref="B1:F1"/>
    <mergeCell ref="B2:F2"/>
  </mergeCells>
  <phoneticPr fontId="3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27"/>
  <sheetViews>
    <sheetView topLeftCell="A7" workbookViewId="0">
      <selection activeCell="H19" sqref="H19"/>
    </sheetView>
  </sheetViews>
  <sheetFormatPr defaultRowHeight="13.2" x14ac:dyDescent="0.2"/>
  <cols>
    <col min="1" max="1" width="5.77734375" style="58" customWidth="1"/>
    <col min="2" max="7" width="12.88671875" customWidth="1"/>
  </cols>
  <sheetData>
    <row r="1" spans="1:7" x14ac:dyDescent="0.2">
      <c r="B1" s="103" t="s">
        <v>364</v>
      </c>
      <c r="C1" s="104"/>
      <c r="D1" s="104"/>
      <c r="E1" s="104"/>
      <c r="F1" s="105"/>
    </row>
    <row r="2" spans="1:7" s="64" customFormat="1" ht="16.2" x14ac:dyDescent="0.2">
      <c r="A2" s="63"/>
      <c r="B2" s="106" t="s">
        <v>190</v>
      </c>
      <c r="C2" s="107"/>
      <c r="D2" s="107"/>
      <c r="E2" s="107"/>
      <c r="F2" s="108"/>
    </row>
    <row r="4" spans="1:7" x14ac:dyDescent="0.2">
      <c r="A4" s="62" t="s">
        <v>115</v>
      </c>
      <c r="C4" t="s">
        <v>116</v>
      </c>
    </row>
    <row r="6" spans="1:7" x14ac:dyDescent="0.2">
      <c r="A6" s="59"/>
      <c r="B6" s="60" t="s">
        <v>55</v>
      </c>
      <c r="C6" s="60" t="s">
        <v>56</v>
      </c>
      <c r="D6" s="60" t="s">
        <v>57</v>
      </c>
      <c r="E6" s="60" t="s">
        <v>58</v>
      </c>
      <c r="F6" s="60" t="s">
        <v>59</v>
      </c>
      <c r="G6" s="60" t="s">
        <v>60</v>
      </c>
    </row>
    <row r="7" spans="1:7" ht="26.4" x14ac:dyDescent="0.2">
      <c r="A7" s="61" t="s">
        <v>114</v>
      </c>
      <c r="B7" s="60" t="s">
        <v>537</v>
      </c>
      <c r="C7" s="65" t="s">
        <v>539</v>
      </c>
      <c r="D7" s="60" t="s">
        <v>221</v>
      </c>
      <c r="E7" s="60" t="s">
        <v>538</v>
      </c>
      <c r="F7" s="65" t="s">
        <v>572</v>
      </c>
      <c r="G7" s="65" t="s">
        <v>567</v>
      </c>
    </row>
    <row r="8" spans="1:7" ht="17.25" customHeight="1" x14ac:dyDescent="0.2">
      <c r="A8" s="59">
        <v>1</v>
      </c>
      <c r="B8" s="60" t="s">
        <v>208</v>
      </c>
      <c r="C8" s="60" t="s">
        <v>327</v>
      </c>
      <c r="D8" s="60" t="s">
        <v>343</v>
      </c>
      <c r="E8" s="60" t="s">
        <v>435</v>
      </c>
      <c r="F8" s="60" t="s">
        <v>224</v>
      </c>
      <c r="G8" s="60" t="s">
        <v>437</v>
      </c>
    </row>
    <row r="9" spans="1:7" ht="17.25" customHeight="1" x14ac:dyDescent="0.2">
      <c r="A9" s="59">
        <v>2</v>
      </c>
      <c r="B9" s="60" t="s">
        <v>196</v>
      </c>
      <c r="C9" s="60" t="s">
        <v>67</v>
      </c>
      <c r="D9" s="60" t="s">
        <v>282</v>
      </c>
      <c r="E9" s="60" t="s">
        <v>291</v>
      </c>
      <c r="F9" s="60" t="s">
        <v>233</v>
      </c>
      <c r="G9" s="60" t="s">
        <v>441</v>
      </c>
    </row>
    <row r="10" spans="1:7" ht="17.25" customHeight="1" x14ac:dyDescent="0.2">
      <c r="A10" s="59">
        <v>3</v>
      </c>
      <c r="B10" s="60" t="s">
        <v>266</v>
      </c>
      <c r="C10" s="60" t="s">
        <v>75</v>
      </c>
      <c r="D10" s="60" t="s">
        <v>226</v>
      </c>
      <c r="E10" s="60" t="s">
        <v>297</v>
      </c>
      <c r="F10" s="60" t="s">
        <v>354</v>
      </c>
      <c r="G10" s="60" t="s">
        <v>442</v>
      </c>
    </row>
    <row r="11" spans="1:7" ht="17.25" customHeight="1" x14ac:dyDescent="0.2">
      <c r="A11" s="59">
        <v>4</v>
      </c>
      <c r="B11" s="60" t="s">
        <v>210</v>
      </c>
      <c r="C11" s="60" t="s">
        <v>82</v>
      </c>
      <c r="D11" s="60" t="s">
        <v>228</v>
      </c>
      <c r="E11" s="60" t="s">
        <v>417</v>
      </c>
      <c r="F11" s="60" t="s">
        <v>237</v>
      </c>
      <c r="G11" s="60" t="s">
        <v>444</v>
      </c>
    </row>
    <row r="12" spans="1:7" ht="17.25" customHeight="1" x14ac:dyDescent="0.2">
      <c r="A12" s="59">
        <v>5</v>
      </c>
      <c r="B12" s="60" t="s">
        <v>213</v>
      </c>
      <c r="C12" s="60" t="s">
        <v>292</v>
      </c>
      <c r="D12" s="60" t="s">
        <v>231</v>
      </c>
      <c r="E12" s="60" t="s">
        <v>419</v>
      </c>
      <c r="F12" s="60" t="s">
        <v>275</v>
      </c>
      <c r="G12" s="60" t="s">
        <v>445</v>
      </c>
    </row>
    <row r="13" spans="1:7" ht="17.25" customHeight="1" x14ac:dyDescent="0.2">
      <c r="A13" s="59">
        <v>6</v>
      </c>
      <c r="B13" s="60" t="s">
        <v>216</v>
      </c>
      <c r="C13" s="60" t="s">
        <v>98</v>
      </c>
      <c r="D13" s="60" t="s">
        <v>399</v>
      </c>
      <c r="E13" s="60" t="s">
        <v>295</v>
      </c>
      <c r="F13" s="60" t="s">
        <v>239</v>
      </c>
      <c r="G13" s="60" t="s">
        <v>449</v>
      </c>
    </row>
    <row r="14" spans="1:7" ht="17.25" customHeight="1" x14ac:dyDescent="0.2">
      <c r="A14" s="59">
        <v>7</v>
      </c>
      <c r="B14" s="60" t="s">
        <v>386</v>
      </c>
      <c r="C14" s="60" t="s">
        <v>330</v>
      </c>
      <c r="D14" s="60" t="s">
        <v>345</v>
      </c>
      <c r="E14" s="60" t="s">
        <v>421</v>
      </c>
      <c r="F14" s="60" t="s">
        <v>242</v>
      </c>
      <c r="G14" s="60" t="s">
        <v>452</v>
      </c>
    </row>
    <row r="15" spans="1:7" ht="17.25" customHeight="1" x14ac:dyDescent="0.2">
      <c r="A15" s="59">
        <v>8</v>
      </c>
      <c r="B15" s="60" t="s">
        <v>387</v>
      </c>
      <c r="C15" s="60" t="s">
        <v>104</v>
      </c>
      <c r="D15" s="60" t="s">
        <v>241</v>
      </c>
      <c r="E15" s="60" t="s">
        <v>423</v>
      </c>
      <c r="F15" s="60" t="s">
        <v>245</v>
      </c>
      <c r="G15" s="60" t="s">
        <v>455</v>
      </c>
    </row>
    <row r="16" spans="1:7" ht="17.25" customHeight="1" x14ac:dyDescent="0.2">
      <c r="A16" s="59">
        <v>9</v>
      </c>
      <c r="B16" s="60" t="s">
        <v>219</v>
      </c>
      <c r="C16" s="60" t="s">
        <v>521</v>
      </c>
      <c r="D16" s="60" t="s">
        <v>244</v>
      </c>
      <c r="E16" s="60" t="s">
        <v>439</v>
      </c>
      <c r="F16" s="60" t="s">
        <v>357</v>
      </c>
      <c r="G16" s="60" t="s">
        <v>459</v>
      </c>
    </row>
    <row r="17" spans="1:7" ht="17.25" customHeight="1" x14ac:dyDescent="0.2">
      <c r="A17" s="59">
        <v>10</v>
      </c>
      <c r="B17" s="60" t="s">
        <v>220</v>
      </c>
      <c r="C17" s="60" t="s">
        <v>522</v>
      </c>
      <c r="D17" s="60" t="s">
        <v>246</v>
      </c>
      <c r="E17" s="60" t="s">
        <v>523</v>
      </c>
      <c r="F17" s="60" t="s">
        <v>248</v>
      </c>
      <c r="G17" s="60" t="s">
        <v>562</v>
      </c>
    </row>
    <row r="18" spans="1:7" ht="17.25" customHeight="1" x14ac:dyDescent="0.2">
      <c r="A18" s="59">
        <v>11</v>
      </c>
      <c r="B18" s="60" t="s">
        <v>324</v>
      </c>
      <c r="C18" s="60" t="s">
        <v>524</v>
      </c>
      <c r="D18" s="60" t="s">
        <v>250</v>
      </c>
      <c r="E18" s="60" t="s">
        <v>525</v>
      </c>
      <c r="F18" s="60" t="s">
        <v>278</v>
      </c>
      <c r="G18" s="60" t="s">
        <v>462</v>
      </c>
    </row>
    <row r="19" spans="1:7" ht="17.25" customHeight="1" x14ac:dyDescent="0.2">
      <c r="A19" s="59">
        <v>12</v>
      </c>
      <c r="B19" s="60" t="s">
        <v>391</v>
      </c>
      <c r="C19" s="60" t="s">
        <v>526</v>
      </c>
      <c r="D19" s="60" t="s">
        <v>288</v>
      </c>
      <c r="E19" s="60" t="s">
        <v>450</v>
      </c>
      <c r="F19" s="60" t="s">
        <v>251</v>
      </c>
      <c r="G19" s="60" t="s">
        <v>464</v>
      </c>
    </row>
    <row r="20" spans="1:7" ht="17.25" customHeight="1" x14ac:dyDescent="0.2">
      <c r="A20" s="59">
        <v>13</v>
      </c>
      <c r="B20" s="60" t="s">
        <v>394</v>
      </c>
      <c r="C20" s="60" t="s">
        <v>527</v>
      </c>
      <c r="D20" s="60" t="s">
        <v>289</v>
      </c>
      <c r="E20" s="60" t="s">
        <v>344</v>
      </c>
      <c r="F20" s="60" t="s">
        <v>359</v>
      </c>
      <c r="G20" s="60" t="s">
        <v>466</v>
      </c>
    </row>
    <row r="21" spans="1:7" ht="17.25" customHeight="1" x14ac:dyDescent="0.2">
      <c r="A21" s="59">
        <v>14</v>
      </c>
      <c r="B21" s="60" t="s">
        <v>528</v>
      </c>
      <c r="C21" s="60" t="s">
        <v>529</v>
      </c>
      <c r="D21" s="60" t="s">
        <v>349</v>
      </c>
      <c r="E21" s="60" t="s">
        <v>298</v>
      </c>
      <c r="F21" s="60" t="s">
        <v>252</v>
      </c>
      <c r="G21" s="60" t="s">
        <v>467</v>
      </c>
    </row>
    <row r="22" spans="1:7" ht="17.25" customHeight="1" x14ac:dyDescent="0.2">
      <c r="A22" s="59">
        <v>15</v>
      </c>
      <c r="B22" s="60" t="s">
        <v>530</v>
      </c>
      <c r="C22" s="60" t="s">
        <v>531</v>
      </c>
      <c r="D22" s="60" t="s">
        <v>350</v>
      </c>
      <c r="E22" s="60"/>
      <c r="F22" s="60" t="s">
        <v>253</v>
      </c>
      <c r="G22" s="60"/>
    </row>
    <row r="23" spans="1:7" ht="17.25" customHeight="1" x14ac:dyDescent="0.2">
      <c r="A23" s="59">
        <v>16</v>
      </c>
      <c r="B23" s="60" t="s">
        <v>532</v>
      </c>
      <c r="C23" s="60"/>
      <c r="D23" s="60" t="s">
        <v>407</v>
      </c>
      <c r="E23" s="60"/>
      <c r="F23" s="60" t="s">
        <v>361</v>
      </c>
      <c r="G23" s="60"/>
    </row>
    <row r="24" spans="1:7" ht="17.25" customHeight="1" x14ac:dyDescent="0.2">
      <c r="A24" s="59">
        <v>17</v>
      </c>
      <c r="B24" s="60" t="s">
        <v>533</v>
      </c>
      <c r="C24" s="60"/>
      <c r="D24" s="60" t="s">
        <v>408</v>
      </c>
      <c r="E24" s="60"/>
      <c r="F24" s="60" t="s">
        <v>254</v>
      </c>
      <c r="G24" s="60"/>
    </row>
    <row r="25" spans="1:7" ht="17.25" customHeight="1" x14ac:dyDescent="0.2">
      <c r="A25" s="59">
        <v>18</v>
      </c>
      <c r="B25" s="60" t="s">
        <v>534</v>
      </c>
      <c r="C25" s="60"/>
      <c r="D25" s="60" t="s">
        <v>410</v>
      </c>
      <c r="E25" s="60"/>
      <c r="F25" s="60" t="s">
        <v>411</v>
      </c>
      <c r="G25" s="60"/>
    </row>
    <row r="26" spans="1:7" ht="17.25" customHeight="1" x14ac:dyDescent="0.2">
      <c r="A26" s="59">
        <v>19</v>
      </c>
      <c r="B26" s="60"/>
      <c r="C26" s="60"/>
      <c r="D26" s="60" t="s">
        <v>535</v>
      </c>
      <c r="E26" s="60"/>
      <c r="F26" s="60" t="s">
        <v>536</v>
      </c>
      <c r="G26" s="60"/>
    </row>
    <row r="27" spans="1:7" ht="17.25" customHeight="1" x14ac:dyDescent="0.2">
      <c r="A27" s="59">
        <v>20</v>
      </c>
      <c r="B27" s="60"/>
      <c r="C27" s="60"/>
      <c r="D27" s="60"/>
      <c r="E27" s="60"/>
      <c r="F27" s="60"/>
      <c r="G27" s="60"/>
    </row>
  </sheetData>
  <mergeCells count="2">
    <mergeCell ref="B1:F1"/>
    <mergeCell ref="B2:F2"/>
  </mergeCells>
  <phoneticPr fontId="3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27"/>
  <sheetViews>
    <sheetView topLeftCell="A13" workbookViewId="0">
      <selection activeCell="D31" sqref="D31"/>
    </sheetView>
  </sheetViews>
  <sheetFormatPr defaultRowHeight="13.2" x14ac:dyDescent="0.2"/>
  <cols>
    <col min="1" max="1" width="5.77734375" style="58" customWidth="1"/>
    <col min="2" max="7" width="12.88671875" customWidth="1"/>
  </cols>
  <sheetData>
    <row r="1" spans="1:7" x14ac:dyDescent="0.2">
      <c r="B1" s="103" t="s">
        <v>364</v>
      </c>
      <c r="C1" s="104"/>
      <c r="D1" s="104"/>
      <c r="E1" s="104"/>
      <c r="F1" s="105"/>
    </row>
    <row r="2" spans="1:7" s="64" customFormat="1" ht="16.2" x14ac:dyDescent="0.2">
      <c r="A2" s="63"/>
      <c r="B2" s="106" t="s">
        <v>190</v>
      </c>
      <c r="C2" s="107"/>
      <c r="D2" s="107"/>
      <c r="E2" s="107"/>
      <c r="F2" s="108"/>
    </row>
    <row r="4" spans="1:7" x14ac:dyDescent="0.2">
      <c r="A4" s="62" t="s">
        <v>160</v>
      </c>
      <c r="C4" t="s">
        <v>116</v>
      </c>
    </row>
    <row r="6" spans="1:7" x14ac:dyDescent="0.2">
      <c r="A6" s="59"/>
      <c r="B6" s="60" t="s">
        <v>117</v>
      </c>
      <c r="C6" s="60" t="s">
        <v>118</v>
      </c>
      <c r="D6" s="60" t="s">
        <v>119</v>
      </c>
      <c r="E6" s="60" t="s">
        <v>120</v>
      </c>
      <c r="F6" s="60" t="s">
        <v>121</v>
      </c>
      <c r="G6" s="60" t="s">
        <v>122</v>
      </c>
    </row>
    <row r="7" spans="1:7" s="77" customFormat="1" ht="26.4" x14ac:dyDescent="0.2">
      <c r="A7" s="61" t="s">
        <v>114</v>
      </c>
      <c r="B7" s="65" t="s">
        <v>556</v>
      </c>
      <c r="C7" s="65" t="s">
        <v>53</v>
      </c>
      <c r="D7" s="65" t="s">
        <v>557</v>
      </c>
      <c r="E7" s="65" t="s">
        <v>558</v>
      </c>
      <c r="F7" s="65" t="s">
        <v>125</v>
      </c>
      <c r="G7" s="65" t="s">
        <v>191</v>
      </c>
    </row>
    <row r="8" spans="1:7" ht="17.25" customHeight="1" x14ac:dyDescent="0.2">
      <c r="A8" s="59">
        <v>1</v>
      </c>
      <c r="B8" s="60" t="s">
        <v>142</v>
      </c>
      <c r="C8" s="60" t="s">
        <v>197</v>
      </c>
      <c r="D8" s="60" t="s">
        <v>173</v>
      </c>
      <c r="E8" s="60" t="s">
        <v>227</v>
      </c>
      <c r="F8" s="60" t="s">
        <v>128</v>
      </c>
      <c r="G8" s="60" t="s">
        <v>434</v>
      </c>
    </row>
    <row r="9" spans="1:7" ht="17.25" customHeight="1" x14ac:dyDescent="0.2">
      <c r="A9" s="59">
        <v>2</v>
      </c>
      <c r="B9" s="60" t="s">
        <v>396</v>
      </c>
      <c r="C9" s="60" t="s">
        <v>193</v>
      </c>
      <c r="D9" s="60" t="s">
        <v>165</v>
      </c>
      <c r="E9" s="60" t="s">
        <v>238</v>
      </c>
      <c r="F9" s="60" t="s">
        <v>540</v>
      </c>
      <c r="G9" s="60" t="s">
        <v>346</v>
      </c>
    </row>
    <row r="10" spans="1:7" ht="17.25" customHeight="1" x14ac:dyDescent="0.2">
      <c r="A10" s="59">
        <v>3</v>
      </c>
      <c r="B10" s="60" t="s">
        <v>133</v>
      </c>
      <c r="C10" s="60" t="s">
        <v>397</v>
      </c>
      <c r="D10" s="60" t="s">
        <v>189</v>
      </c>
      <c r="E10" s="60" t="s">
        <v>272</v>
      </c>
      <c r="F10" s="60" t="s">
        <v>541</v>
      </c>
      <c r="G10" s="60" t="s">
        <v>443</v>
      </c>
    </row>
    <row r="11" spans="1:7" ht="17.25" customHeight="1" x14ac:dyDescent="0.2">
      <c r="A11" s="59">
        <v>4</v>
      </c>
      <c r="B11" s="60" t="s">
        <v>303</v>
      </c>
      <c r="C11" s="60" t="s">
        <v>329</v>
      </c>
      <c r="D11" s="60" t="s">
        <v>171</v>
      </c>
      <c r="E11" s="60" t="s">
        <v>235</v>
      </c>
      <c r="F11" s="60" t="s">
        <v>542</v>
      </c>
      <c r="G11" s="60" t="s">
        <v>446</v>
      </c>
    </row>
    <row r="12" spans="1:7" ht="17.25" customHeight="1" x14ac:dyDescent="0.2">
      <c r="A12" s="59">
        <v>5</v>
      </c>
      <c r="B12" s="60" t="s">
        <v>267</v>
      </c>
      <c r="C12" s="60" t="s">
        <v>280</v>
      </c>
      <c r="D12" s="60" t="s">
        <v>176</v>
      </c>
      <c r="E12" s="60" t="s">
        <v>236</v>
      </c>
      <c r="F12" s="60" t="s">
        <v>543</v>
      </c>
      <c r="G12" s="60" t="s">
        <v>293</v>
      </c>
    </row>
    <row r="13" spans="1:7" ht="17.25" customHeight="1" x14ac:dyDescent="0.2">
      <c r="A13" s="59">
        <v>6</v>
      </c>
      <c r="B13" s="60" t="s">
        <v>398</v>
      </c>
      <c r="C13" s="60" t="s">
        <v>211</v>
      </c>
      <c r="D13" s="60" t="s">
        <v>178</v>
      </c>
      <c r="E13" s="60" t="s">
        <v>232</v>
      </c>
      <c r="F13" s="60" t="s">
        <v>151</v>
      </c>
      <c r="G13" s="60" t="s">
        <v>347</v>
      </c>
    </row>
    <row r="14" spans="1:7" ht="17.25" customHeight="1" x14ac:dyDescent="0.2">
      <c r="A14" s="59">
        <v>7</v>
      </c>
      <c r="B14" s="60" t="s">
        <v>307</v>
      </c>
      <c r="C14" s="60" t="s">
        <v>201</v>
      </c>
      <c r="D14" s="60" t="s">
        <v>187</v>
      </c>
      <c r="E14" s="60" t="s">
        <v>402</v>
      </c>
      <c r="F14" s="60" t="s">
        <v>152</v>
      </c>
      <c r="G14" s="60"/>
    </row>
    <row r="15" spans="1:7" ht="17.25" customHeight="1" x14ac:dyDescent="0.2">
      <c r="A15" s="59">
        <v>8</v>
      </c>
      <c r="B15" s="60" t="s">
        <v>401</v>
      </c>
      <c r="C15" s="60" t="s">
        <v>333</v>
      </c>
      <c r="D15" s="60" t="s">
        <v>188</v>
      </c>
      <c r="E15" s="60" t="s">
        <v>404</v>
      </c>
      <c r="F15" s="60" t="s">
        <v>155</v>
      </c>
      <c r="G15" s="60"/>
    </row>
    <row r="16" spans="1:7" ht="17.25" customHeight="1" x14ac:dyDescent="0.2">
      <c r="A16" s="59">
        <v>9</v>
      </c>
      <c r="B16" s="60" t="s">
        <v>403</v>
      </c>
      <c r="C16" s="60" t="s">
        <v>341</v>
      </c>
      <c r="D16" s="60" t="s">
        <v>334</v>
      </c>
      <c r="E16" s="60" t="s">
        <v>544</v>
      </c>
      <c r="F16" s="60" t="s">
        <v>154</v>
      </c>
      <c r="G16" s="60"/>
    </row>
    <row r="17" spans="1:7" ht="17.25" customHeight="1" x14ac:dyDescent="0.2">
      <c r="A17" s="59">
        <v>10</v>
      </c>
      <c r="B17" s="60" t="s">
        <v>405</v>
      </c>
      <c r="C17" s="60" t="s">
        <v>406</v>
      </c>
      <c r="D17" s="60" t="s">
        <v>184</v>
      </c>
      <c r="E17" s="60" t="s">
        <v>277</v>
      </c>
      <c r="F17" s="60" t="s">
        <v>138</v>
      </c>
      <c r="G17" s="60"/>
    </row>
    <row r="18" spans="1:7" ht="17.25" customHeight="1" x14ac:dyDescent="0.2">
      <c r="A18" s="59">
        <v>11</v>
      </c>
      <c r="B18" s="60" t="s">
        <v>296</v>
      </c>
      <c r="C18" s="60" t="s">
        <v>335</v>
      </c>
      <c r="D18" s="60" t="s">
        <v>186</v>
      </c>
      <c r="E18" s="60" t="s">
        <v>348</v>
      </c>
      <c r="F18" s="60" t="s">
        <v>136</v>
      </c>
      <c r="G18" s="60"/>
    </row>
    <row r="19" spans="1:7" ht="17.25" customHeight="1" x14ac:dyDescent="0.2">
      <c r="A19" s="59">
        <v>12</v>
      </c>
      <c r="B19" s="60" t="s">
        <v>545</v>
      </c>
      <c r="C19" s="60" t="s">
        <v>214</v>
      </c>
      <c r="D19" s="60" t="s">
        <v>546</v>
      </c>
      <c r="E19" s="60" t="s">
        <v>400</v>
      </c>
      <c r="F19" s="60" t="s">
        <v>547</v>
      </c>
      <c r="G19" s="60"/>
    </row>
    <row r="20" spans="1:7" ht="17.25" customHeight="1" x14ac:dyDescent="0.2">
      <c r="A20" s="59">
        <v>13</v>
      </c>
      <c r="B20" s="60"/>
      <c r="C20" s="60" t="s">
        <v>548</v>
      </c>
      <c r="D20" s="60" t="s">
        <v>290</v>
      </c>
      <c r="E20" s="60"/>
      <c r="F20" s="60" t="s">
        <v>351</v>
      </c>
      <c r="G20" s="60"/>
    </row>
    <row r="21" spans="1:7" ht="17.25" customHeight="1" x14ac:dyDescent="0.2">
      <c r="A21" s="59">
        <v>14</v>
      </c>
      <c r="B21" s="60"/>
      <c r="C21" s="60" t="s">
        <v>332</v>
      </c>
      <c r="D21" s="60" t="s">
        <v>549</v>
      </c>
      <c r="E21" s="60"/>
      <c r="F21" s="60" t="s">
        <v>352</v>
      </c>
      <c r="G21" s="60"/>
    </row>
    <row r="22" spans="1:7" ht="17.25" customHeight="1" x14ac:dyDescent="0.2">
      <c r="A22" s="59">
        <v>15</v>
      </c>
      <c r="B22" s="60"/>
      <c r="C22" s="60" t="s">
        <v>409</v>
      </c>
      <c r="D22" s="60" t="s">
        <v>338</v>
      </c>
      <c r="E22" s="60"/>
      <c r="F22" s="60" t="s">
        <v>268</v>
      </c>
      <c r="G22" s="60"/>
    </row>
    <row r="23" spans="1:7" ht="17.25" customHeight="1" x14ac:dyDescent="0.2">
      <c r="A23" s="59">
        <v>16</v>
      </c>
      <c r="B23" s="60"/>
      <c r="C23" s="60" t="s">
        <v>550</v>
      </c>
      <c r="D23" s="60" t="s">
        <v>169</v>
      </c>
      <c r="E23" s="60"/>
      <c r="F23" s="60" t="s">
        <v>551</v>
      </c>
      <c r="G23" s="60"/>
    </row>
    <row r="24" spans="1:7" ht="17.25" customHeight="1" x14ac:dyDescent="0.2">
      <c r="A24" s="59">
        <v>17</v>
      </c>
      <c r="B24" s="60"/>
      <c r="C24" s="60"/>
      <c r="D24" s="60" t="s">
        <v>339</v>
      </c>
      <c r="E24" s="60"/>
      <c r="F24" s="60" t="s">
        <v>552</v>
      </c>
      <c r="G24" s="60"/>
    </row>
    <row r="25" spans="1:7" ht="17.25" customHeight="1" x14ac:dyDescent="0.2">
      <c r="A25" s="59">
        <v>18</v>
      </c>
      <c r="B25" s="60"/>
      <c r="C25" s="60"/>
      <c r="D25" s="60" t="s">
        <v>340</v>
      </c>
      <c r="E25" s="60"/>
      <c r="F25" s="60" t="s">
        <v>553</v>
      </c>
      <c r="G25" s="60"/>
    </row>
    <row r="26" spans="1:7" ht="17.25" customHeight="1" x14ac:dyDescent="0.2">
      <c r="A26" s="59">
        <v>19</v>
      </c>
      <c r="B26" s="60"/>
      <c r="C26" s="60"/>
      <c r="D26" s="60" t="s">
        <v>342</v>
      </c>
      <c r="E26" s="60"/>
      <c r="F26" s="60" t="s">
        <v>554</v>
      </c>
      <c r="G26" s="60"/>
    </row>
    <row r="27" spans="1:7" ht="17.25" customHeight="1" x14ac:dyDescent="0.2">
      <c r="A27" s="59">
        <v>20</v>
      </c>
      <c r="B27" s="60" t="s">
        <v>555</v>
      </c>
      <c r="C27" s="60"/>
      <c r="D27" s="60" t="s">
        <v>161</v>
      </c>
      <c r="E27" s="60"/>
      <c r="F27" s="60"/>
      <c r="G27" s="60"/>
    </row>
  </sheetData>
  <mergeCells count="2">
    <mergeCell ref="B1:F1"/>
    <mergeCell ref="B2:F2"/>
  </mergeCells>
  <phoneticPr fontId="3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27"/>
  <sheetViews>
    <sheetView workbookViewId="0">
      <selection activeCell="E17" sqref="E17"/>
    </sheetView>
  </sheetViews>
  <sheetFormatPr defaultRowHeight="13.2" x14ac:dyDescent="0.2"/>
  <cols>
    <col min="1" max="1" width="5.77734375" style="58" customWidth="1"/>
    <col min="2" max="9" width="12.44140625" customWidth="1"/>
  </cols>
  <sheetData>
    <row r="1" spans="1:9" x14ac:dyDescent="0.2">
      <c r="B1" s="103" t="s">
        <v>364</v>
      </c>
      <c r="C1" s="104"/>
      <c r="D1" s="104"/>
      <c r="E1" s="104"/>
      <c r="F1" s="105"/>
    </row>
    <row r="2" spans="1:9" s="64" customFormat="1" ht="16.2" x14ac:dyDescent="0.2">
      <c r="A2" s="63"/>
      <c r="B2" s="106" t="s">
        <v>255</v>
      </c>
      <c r="C2" s="107"/>
      <c r="D2" s="107"/>
      <c r="E2" s="107"/>
      <c r="F2" s="108"/>
    </row>
    <row r="4" spans="1:9" x14ac:dyDescent="0.2">
      <c r="A4" s="62" t="s">
        <v>256</v>
      </c>
      <c r="C4" t="s">
        <v>116</v>
      </c>
    </row>
    <row r="6" spans="1:9" x14ac:dyDescent="0.2">
      <c r="A6" s="59"/>
      <c r="B6" s="60">
        <v>1</v>
      </c>
      <c r="C6" s="60">
        <v>2</v>
      </c>
      <c r="D6" s="60">
        <v>3</v>
      </c>
      <c r="E6" s="60">
        <v>4</v>
      </c>
      <c r="F6" s="60">
        <v>5</v>
      </c>
      <c r="G6" s="60">
        <v>6</v>
      </c>
      <c r="H6" s="60">
        <v>7</v>
      </c>
      <c r="I6" s="60">
        <v>8</v>
      </c>
    </row>
    <row r="7" spans="1:9" s="77" customFormat="1" ht="26.4" x14ac:dyDescent="0.2">
      <c r="A7" s="61" t="s">
        <v>114</v>
      </c>
      <c r="B7" s="60" t="s">
        <v>520</v>
      </c>
      <c r="C7" s="65" t="s">
        <v>568</v>
      </c>
      <c r="D7" s="65" t="s">
        <v>569</v>
      </c>
      <c r="E7" s="65" t="s">
        <v>222</v>
      </c>
      <c r="F7" s="65" t="s">
        <v>570</v>
      </c>
      <c r="G7" s="65" t="s">
        <v>571</v>
      </c>
      <c r="H7" s="65"/>
      <c r="I7" s="65"/>
    </row>
    <row r="8" spans="1:9" ht="17.25" customHeight="1" x14ac:dyDescent="0.2">
      <c r="A8" s="59">
        <v>1</v>
      </c>
      <c r="B8" s="60" t="s">
        <v>194</v>
      </c>
      <c r="C8" s="60" t="s">
        <v>147</v>
      </c>
      <c r="D8" s="60" t="s">
        <v>436</v>
      </c>
      <c r="E8" s="60" t="s">
        <v>223</v>
      </c>
      <c r="F8" s="60" t="s">
        <v>192</v>
      </c>
      <c r="G8" s="60" t="s">
        <v>225</v>
      </c>
      <c r="H8" s="60"/>
      <c r="I8" s="60"/>
    </row>
    <row r="9" spans="1:9" ht="17.25" customHeight="1" x14ac:dyDescent="0.2">
      <c r="A9" s="59">
        <v>2</v>
      </c>
      <c r="B9" s="60" t="s">
        <v>198</v>
      </c>
      <c r="C9" s="60" t="s">
        <v>126</v>
      </c>
      <c r="D9" s="60" t="s">
        <v>460</v>
      </c>
      <c r="E9" s="60" t="s">
        <v>229</v>
      </c>
      <c r="F9" s="60" t="s">
        <v>195</v>
      </c>
      <c r="G9" s="60" t="s">
        <v>438</v>
      </c>
      <c r="H9" s="60"/>
      <c r="I9" s="60"/>
    </row>
    <row r="10" spans="1:9" ht="17.25" customHeight="1" x14ac:dyDescent="0.2">
      <c r="A10" s="59">
        <v>3</v>
      </c>
      <c r="B10" s="60" t="s">
        <v>353</v>
      </c>
      <c r="C10" s="60" t="s">
        <v>284</v>
      </c>
      <c r="D10" s="60" t="s">
        <v>468</v>
      </c>
      <c r="E10" s="60" t="s">
        <v>247</v>
      </c>
      <c r="F10" s="60" t="s">
        <v>559</v>
      </c>
      <c r="G10" s="60" t="s">
        <v>230</v>
      </c>
      <c r="H10" s="60"/>
      <c r="I10" s="60"/>
    </row>
    <row r="11" spans="1:9" ht="17.25" customHeight="1" x14ac:dyDescent="0.2">
      <c r="A11" s="59">
        <v>4</v>
      </c>
      <c r="B11" s="60" t="s">
        <v>285</v>
      </c>
      <c r="C11" s="60" t="s">
        <v>140</v>
      </c>
      <c r="D11" s="60" t="s">
        <v>454</v>
      </c>
      <c r="E11" s="60" t="s">
        <v>204</v>
      </c>
      <c r="F11" s="60" t="s">
        <v>199</v>
      </c>
      <c r="G11" s="60" t="s">
        <v>234</v>
      </c>
      <c r="H11" s="60"/>
      <c r="I11" s="60"/>
    </row>
    <row r="12" spans="1:9" ht="17.25" customHeight="1" x14ac:dyDescent="0.2">
      <c r="A12" s="59">
        <v>5</v>
      </c>
      <c r="B12" s="60" t="s">
        <v>202</v>
      </c>
      <c r="C12" s="60" t="s">
        <v>144</v>
      </c>
      <c r="D12" s="60" t="s">
        <v>469</v>
      </c>
      <c r="E12" s="60" t="s">
        <v>447</v>
      </c>
      <c r="F12" s="60" t="s">
        <v>200</v>
      </c>
      <c r="G12" s="60" t="s">
        <v>294</v>
      </c>
      <c r="H12" s="60"/>
      <c r="I12" s="60"/>
    </row>
    <row r="13" spans="1:9" ht="17.25" customHeight="1" x14ac:dyDescent="0.2">
      <c r="A13" s="59">
        <v>6</v>
      </c>
      <c r="B13" s="60" t="s">
        <v>205</v>
      </c>
      <c r="C13" s="60" t="s">
        <v>328</v>
      </c>
      <c r="D13" s="60" t="s">
        <v>463</v>
      </c>
      <c r="E13" s="60" t="s">
        <v>453</v>
      </c>
      <c r="F13" s="60" t="s">
        <v>206</v>
      </c>
      <c r="G13" s="60" t="s">
        <v>240</v>
      </c>
      <c r="H13" s="60"/>
      <c r="I13" s="60"/>
    </row>
    <row r="14" spans="1:9" ht="17.25" customHeight="1" x14ac:dyDescent="0.2">
      <c r="A14" s="59">
        <v>7</v>
      </c>
      <c r="B14" s="60" t="s">
        <v>355</v>
      </c>
      <c r="C14" s="60" t="s">
        <v>461</v>
      </c>
      <c r="D14" s="60" t="s">
        <v>448</v>
      </c>
      <c r="E14" s="60" t="s">
        <v>457</v>
      </c>
      <c r="F14" s="60" t="s">
        <v>207</v>
      </c>
      <c r="G14" s="60" t="s">
        <v>243</v>
      </c>
      <c r="H14" s="60"/>
      <c r="I14" s="60"/>
    </row>
    <row r="15" spans="1:9" ht="17.25" customHeight="1" x14ac:dyDescent="0.2">
      <c r="A15" s="59">
        <v>8</v>
      </c>
      <c r="B15" s="60" t="s">
        <v>209</v>
      </c>
      <c r="C15" s="60" t="s">
        <v>560</v>
      </c>
      <c r="D15" s="60" t="s">
        <v>465</v>
      </c>
      <c r="E15" s="60"/>
      <c r="F15" s="60" t="s">
        <v>203</v>
      </c>
      <c r="G15" s="60" t="s">
        <v>456</v>
      </c>
      <c r="H15" s="60"/>
      <c r="I15" s="60"/>
    </row>
    <row r="16" spans="1:9" ht="17.25" customHeight="1" x14ac:dyDescent="0.2">
      <c r="A16" s="59">
        <v>9</v>
      </c>
      <c r="B16" s="60" t="s">
        <v>286</v>
      </c>
      <c r="C16" s="60" t="s">
        <v>561</v>
      </c>
      <c r="D16" s="60" t="s">
        <v>470</v>
      </c>
      <c r="E16" s="60"/>
      <c r="F16" s="60" t="s">
        <v>249</v>
      </c>
      <c r="G16" s="60"/>
      <c r="H16" s="60"/>
      <c r="I16" s="60"/>
    </row>
    <row r="17" spans="1:9" ht="17.25" customHeight="1" x14ac:dyDescent="0.2">
      <c r="A17" s="59">
        <v>10</v>
      </c>
      <c r="B17" s="60" t="s">
        <v>287</v>
      </c>
      <c r="C17" s="60" t="s">
        <v>563</v>
      </c>
      <c r="D17" s="60" t="s">
        <v>451</v>
      </c>
      <c r="E17" s="60"/>
      <c r="F17" s="60" t="s">
        <v>356</v>
      </c>
      <c r="G17" s="60"/>
      <c r="H17" s="60"/>
      <c r="I17" s="60"/>
    </row>
    <row r="18" spans="1:9" ht="17.25" customHeight="1" x14ac:dyDescent="0.2">
      <c r="A18" s="59">
        <v>11</v>
      </c>
      <c r="B18" s="60" t="s">
        <v>212</v>
      </c>
      <c r="C18" s="60"/>
      <c r="D18" s="60" t="s">
        <v>440</v>
      </c>
      <c r="E18" s="60"/>
      <c r="F18" s="60"/>
      <c r="G18" s="60"/>
      <c r="H18" s="60"/>
      <c r="I18" s="60"/>
    </row>
    <row r="19" spans="1:9" ht="17.25" customHeight="1" x14ac:dyDescent="0.2">
      <c r="A19" s="59">
        <v>12</v>
      </c>
      <c r="B19" s="60" t="s">
        <v>215</v>
      </c>
      <c r="C19" s="60"/>
      <c r="D19" s="60" t="s">
        <v>564</v>
      </c>
      <c r="E19" s="60"/>
      <c r="F19" s="60"/>
      <c r="G19" s="60"/>
      <c r="H19" s="60"/>
      <c r="I19" s="60"/>
    </row>
    <row r="20" spans="1:9" ht="17.25" customHeight="1" x14ac:dyDescent="0.2">
      <c r="A20" s="59">
        <v>13</v>
      </c>
      <c r="B20" s="60" t="s">
        <v>358</v>
      </c>
      <c r="C20" s="60"/>
      <c r="D20" s="60" t="s">
        <v>565</v>
      </c>
      <c r="E20" s="60"/>
      <c r="F20" s="60"/>
      <c r="G20" s="60"/>
      <c r="H20" s="60"/>
      <c r="I20" s="60"/>
    </row>
    <row r="21" spans="1:9" ht="17.25" customHeight="1" x14ac:dyDescent="0.2">
      <c r="A21" s="59">
        <v>14</v>
      </c>
      <c r="B21" s="60" t="s">
        <v>429</v>
      </c>
      <c r="C21" s="60"/>
      <c r="D21" s="60" t="s">
        <v>566</v>
      </c>
      <c r="E21" s="60"/>
      <c r="F21" s="60"/>
      <c r="G21" s="60"/>
      <c r="H21" s="60"/>
      <c r="I21" s="60"/>
    </row>
    <row r="22" spans="1:9" ht="17.25" customHeight="1" x14ac:dyDescent="0.2">
      <c r="A22" s="59">
        <v>15</v>
      </c>
      <c r="B22" s="60" t="s">
        <v>217</v>
      </c>
      <c r="C22" s="60"/>
      <c r="D22" s="60" t="s">
        <v>458</v>
      </c>
      <c r="E22" s="60"/>
      <c r="F22" s="60"/>
      <c r="G22" s="60"/>
      <c r="H22" s="60"/>
      <c r="I22" s="60"/>
    </row>
    <row r="23" spans="1:9" ht="17.25" customHeight="1" x14ac:dyDescent="0.2">
      <c r="A23" s="59">
        <v>16</v>
      </c>
      <c r="B23" s="60" t="s">
        <v>431</v>
      </c>
      <c r="C23" s="60"/>
      <c r="D23" s="60"/>
      <c r="E23" s="60"/>
      <c r="F23" s="60"/>
      <c r="G23" s="60"/>
      <c r="H23" s="60"/>
      <c r="I23" s="60"/>
    </row>
    <row r="24" spans="1:9" ht="17.25" customHeight="1" x14ac:dyDescent="0.2">
      <c r="A24" s="59">
        <v>17</v>
      </c>
      <c r="B24" s="60" t="s">
        <v>360</v>
      </c>
      <c r="C24" s="60"/>
      <c r="D24" s="60"/>
      <c r="E24" s="60"/>
      <c r="F24" s="60"/>
      <c r="G24" s="60"/>
      <c r="H24" s="60"/>
      <c r="I24" s="60"/>
    </row>
    <row r="25" spans="1:9" ht="17.25" customHeight="1" x14ac:dyDescent="0.2">
      <c r="A25" s="59">
        <v>18</v>
      </c>
      <c r="B25" s="60" t="s">
        <v>218</v>
      </c>
      <c r="C25" s="60"/>
      <c r="D25" s="60"/>
      <c r="E25" s="60"/>
      <c r="F25" s="60"/>
      <c r="G25" s="60"/>
      <c r="H25" s="60"/>
      <c r="I25" s="60"/>
    </row>
    <row r="26" spans="1:9" ht="17.25" customHeight="1" x14ac:dyDescent="0.2">
      <c r="A26" s="59">
        <v>19</v>
      </c>
      <c r="B26" s="60" t="s">
        <v>362</v>
      </c>
      <c r="C26" s="60"/>
      <c r="D26" s="60"/>
      <c r="E26" s="60"/>
      <c r="F26" s="60"/>
      <c r="G26" s="60"/>
      <c r="H26" s="60"/>
      <c r="I26" s="60"/>
    </row>
    <row r="27" spans="1:9" ht="17.25" customHeight="1" x14ac:dyDescent="0.2">
      <c r="A27" s="59">
        <v>20</v>
      </c>
      <c r="B27" s="60" t="s">
        <v>363</v>
      </c>
      <c r="C27" s="60"/>
      <c r="D27" s="60"/>
      <c r="E27" s="60"/>
      <c r="F27" s="60"/>
      <c r="G27" s="60"/>
      <c r="H27" s="60"/>
      <c r="I27" s="60"/>
    </row>
  </sheetData>
  <mergeCells count="2">
    <mergeCell ref="B1:F1"/>
    <mergeCell ref="B2:F2"/>
  </mergeCells>
  <phoneticPr fontId="3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RowHeight="13.2" x14ac:dyDescent="0.2"/>
  <sheetData/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9</vt:i4>
      </vt:variant>
    </vt:vector>
  </HeadingPairs>
  <TitlesOfParts>
    <vt:vector size="9" baseType="lpstr">
      <vt:lpstr>結果報告</vt:lpstr>
      <vt:lpstr>書き方</vt:lpstr>
      <vt:lpstr>組み合わせ</vt:lpstr>
      <vt:lpstr>GA</vt:lpstr>
      <vt:lpstr>GB</vt:lpstr>
      <vt:lpstr>1A</vt:lpstr>
      <vt:lpstr>1B</vt:lpstr>
      <vt:lpstr>2A</vt:lpstr>
      <vt:lpstr>2B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顕一郎 田中</cp:lastModifiedBy>
  <cp:lastPrinted>2006-06-05T14:33:37Z</cp:lastPrinted>
  <dcterms:created xsi:type="dcterms:W3CDTF">2003-08-30T01:30:00Z</dcterms:created>
  <dcterms:modified xsi:type="dcterms:W3CDTF">2024-07-03T14:09:10Z</dcterms:modified>
</cp:coreProperties>
</file>