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kanto/kanto-result/"/>
    </mc:Choice>
  </mc:AlternateContent>
  <xr:revisionPtr revIDLastSave="2" documentId="13_ncr:1_{07E5539F-F05B-4D3C-A268-BAA9B284C3A0}" xr6:coauthVersionLast="47" xr6:coauthVersionMax="47" xr10:uidLastSave="{185AFBC5-1767-4AC9-82CC-21E83522B539}"/>
  <bookViews>
    <workbookView xWindow="4596" yWindow="1320" windowWidth="18108" windowHeight="10920" activeTab="1" xr2:uid="{00000000-000D-0000-FFFF-FFFF00000000}"/>
  </bookViews>
  <sheets>
    <sheet name="組み合わせ" sheetId="1" r:id="rId1"/>
    <sheet name="1部" sheetId="3" r:id="rId2"/>
    <sheet name="2部" sheetId="5" r:id="rId3"/>
    <sheet name="3部" sheetId="7" r:id="rId4"/>
    <sheet name="1部詳細" sheetId="2" r:id="rId5"/>
    <sheet name="2部詳細" sheetId="4" r:id="rId6"/>
    <sheet name="3部詳細" sheetId="6" r:id="rId7"/>
    <sheet name="順位決定戦" sheetId="8" r:id="rId8"/>
  </sheets>
  <calcPr calcId="191029"/>
</workbook>
</file>

<file path=xl/calcChain.xml><?xml version="1.0" encoding="utf-8"?>
<calcChain xmlns="http://schemas.openxmlformats.org/spreadsheetml/2006/main">
  <c r="A10" i="5" l="1"/>
  <c r="A10" i="3" l="1"/>
  <c r="M61" i="2" l="1"/>
  <c r="I61" i="2"/>
  <c r="I52" i="2"/>
  <c r="L52" i="2"/>
  <c r="S40" i="2"/>
  <c r="P52" i="2"/>
  <c r="S52" i="2"/>
  <c r="P61" i="2"/>
  <c r="T61" i="2"/>
  <c r="I16" i="6"/>
  <c r="L16" i="6"/>
  <c r="I25" i="6"/>
  <c r="M25" i="6"/>
  <c r="P28" i="6"/>
  <c r="S28" i="6"/>
  <c r="S14" i="7" l="1"/>
  <c r="N16" i="7" s="1"/>
  <c r="Q14" i="7"/>
  <c r="AF14" i="7" s="1"/>
  <c r="S12" i="7"/>
  <c r="Q12" i="7"/>
  <c r="M16" i="7" s="1"/>
  <c r="P12" i="7"/>
  <c r="K14" i="7" s="1"/>
  <c r="N12" i="7"/>
  <c r="S10" i="7"/>
  <c r="H16" i="7" s="1"/>
  <c r="Q10" i="7"/>
  <c r="AF10" i="7" s="1"/>
  <c r="P10" i="7"/>
  <c r="N10" i="7"/>
  <c r="J14" i="7" s="1"/>
  <c r="M10" i="7"/>
  <c r="H12" i="7" s="1"/>
  <c r="K10" i="7"/>
  <c r="S8" i="7"/>
  <c r="Q8" i="7"/>
  <c r="AF8" i="7" s="1"/>
  <c r="P8" i="7"/>
  <c r="E14" i="7" s="1"/>
  <c r="N8" i="7"/>
  <c r="G14" i="7" s="1"/>
  <c r="M8" i="7"/>
  <c r="K8" i="7"/>
  <c r="G12" i="7" s="1"/>
  <c r="J8" i="7"/>
  <c r="E10" i="7" s="1"/>
  <c r="H8" i="7"/>
  <c r="S6" i="7"/>
  <c r="B16" i="7" s="1"/>
  <c r="Q6" i="7"/>
  <c r="AF6" i="7" s="1"/>
  <c r="P6" i="7"/>
  <c r="B14" i="7" s="1"/>
  <c r="N6" i="7"/>
  <c r="D14" i="7" s="1"/>
  <c r="M6" i="7"/>
  <c r="B12" i="7" s="1"/>
  <c r="K6" i="7"/>
  <c r="J6" i="7"/>
  <c r="H6" i="7"/>
  <c r="D10" i="7" s="1"/>
  <c r="G6" i="7"/>
  <c r="E6" i="7"/>
  <c r="S14" i="5"/>
  <c r="Q14" i="5"/>
  <c r="S12" i="5"/>
  <c r="Q12" i="5"/>
  <c r="P12" i="5"/>
  <c r="N12" i="5"/>
  <c r="S10" i="5"/>
  <c r="Q10" i="5"/>
  <c r="P10" i="5"/>
  <c r="N10" i="5"/>
  <c r="M10" i="5"/>
  <c r="K10" i="5"/>
  <c r="S8" i="5"/>
  <c r="Q8" i="5"/>
  <c r="P8" i="5"/>
  <c r="N8" i="5"/>
  <c r="M8" i="5"/>
  <c r="K8" i="5"/>
  <c r="H8" i="5"/>
  <c r="S6" i="5"/>
  <c r="Q6" i="5"/>
  <c r="P6" i="5"/>
  <c r="N6" i="5"/>
  <c r="M6" i="5"/>
  <c r="K6" i="5"/>
  <c r="J6" i="5"/>
  <c r="H6" i="5"/>
  <c r="G6" i="5"/>
  <c r="E6" i="5"/>
  <c r="S14" i="3"/>
  <c r="Q14" i="3"/>
  <c r="S12" i="3"/>
  <c r="Q12" i="3"/>
  <c r="P12" i="3"/>
  <c r="N12" i="3"/>
  <c r="S10" i="3"/>
  <c r="Q10" i="3"/>
  <c r="P10" i="3"/>
  <c r="N10" i="3"/>
  <c r="M10" i="3"/>
  <c r="K10" i="3"/>
  <c r="S8" i="3"/>
  <c r="Q8" i="3"/>
  <c r="P8" i="3"/>
  <c r="N8" i="3"/>
  <c r="M8" i="3"/>
  <c r="K8" i="3"/>
  <c r="J8" i="3"/>
  <c r="H8" i="3"/>
  <c r="S6" i="3"/>
  <c r="Q6" i="3"/>
  <c r="P6" i="3"/>
  <c r="N6" i="3"/>
  <c r="M6" i="3"/>
  <c r="K6" i="3"/>
  <c r="J6" i="3"/>
  <c r="H6" i="3"/>
  <c r="G6" i="3"/>
  <c r="E6" i="3"/>
  <c r="S52" i="6"/>
  <c r="P52" i="6"/>
  <c r="L52" i="6"/>
  <c r="I52" i="6"/>
  <c r="S40" i="6"/>
  <c r="P40" i="6"/>
  <c r="S52" i="4"/>
  <c r="P52" i="4"/>
  <c r="L52" i="4"/>
  <c r="I52" i="4"/>
  <c r="S40" i="4"/>
  <c r="P40" i="4"/>
  <c r="S28" i="4"/>
  <c r="P28" i="4"/>
  <c r="S16" i="4"/>
  <c r="P16" i="4"/>
  <c r="L16" i="4"/>
  <c r="I16" i="4"/>
  <c r="P40" i="2"/>
  <c r="S28" i="2"/>
  <c r="P28" i="2"/>
  <c r="L16" i="2"/>
  <c r="I16" i="2"/>
  <c r="A16" i="7"/>
  <c r="Q5" i="7" s="1"/>
  <c r="A14" i="7"/>
  <c r="N5" i="7" s="1"/>
  <c r="A12" i="7"/>
  <c r="K5" i="7" s="1"/>
  <c r="A10" i="7"/>
  <c r="H5" i="7" s="1"/>
  <c r="A8" i="7"/>
  <c r="E5" i="7" s="1"/>
  <c r="A6" i="7"/>
  <c r="B5" i="7" s="1"/>
  <c r="A1" i="7"/>
  <c r="A16" i="5"/>
  <c r="A14" i="5"/>
  <c r="A12" i="5"/>
  <c r="A8" i="5"/>
  <c r="A6" i="5"/>
  <c r="A1" i="5"/>
  <c r="A16" i="3"/>
  <c r="A14" i="3"/>
  <c r="A12" i="3"/>
  <c r="A8" i="3"/>
  <c r="A6" i="3"/>
  <c r="A1" i="3"/>
  <c r="P13" i="8"/>
  <c r="T13" i="8"/>
  <c r="B25" i="8"/>
  <c r="F25" i="8"/>
  <c r="I25" i="8"/>
  <c r="M25" i="8"/>
  <c r="P25" i="8"/>
  <c r="T25" i="8"/>
  <c r="B37" i="8"/>
  <c r="F37" i="8"/>
  <c r="I37" i="8"/>
  <c r="M37" i="8"/>
  <c r="P37" i="8"/>
  <c r="T37" i="8"/>
  <c r="B49" i="8"/>
  <c r="F49" i="8"/>
  <c r="I49" i="8"/>
  <c r="M49" i="8"/>
  <c r="P49" i="8"/>
  <c r="T49" i="8"/>
  <c r="B61" i="8"/>
  <c r="F61" i="8"/>
  <c r="I61" i="8"/>
  <c r="M61" i="8"/>
  <c r="P61" i="8"/>
  <c r="T61" i="8"/>
  <c r="AC6" i="7"/>
  <c r="B10" i="7"/>
  <c r="AA6" i="7"/>
  <c r="B8" i="7"/>
  <c r="E12" i="7"/>
  <c r="AB8" i="7"/>
  <c r="AC10" i="7"/>
  <c r="AD12" i="7"/>
  <c r="AE14" i="7"/>
  <c r="E16" i="7"/>
  <c r="K16" i="7"/>
  <c r="AF16" i="7"/>
  <c r="AC8" i="7" l="1"/>
  <c r="T8" i="7"/>
  <c r="AB6" i="7"/>
  <c r="AE12" i="7"/>
  <c r="AD10" i="7"/>
  <c r="AD6" i="7"/>
  <c r="T6" i="7"/>
  <c r="V6" i="7"/>
  <c r="AB14" i="7"/>
  <c r="AD8" i="7"/>
  <c r="J12" i="7"/>
  <c r="AC12" i="7" s="1"/>
  <c r="M14" i="7"/>
  <c r="V14" i="7" s="1"/>
  <c r="D12" i="7"/>
  <c r="AE10" i="7"/>
  <c r="J16" i="7"/>
  <c r="AC16" i="7" s="1"/>
  <c r="D8" i="7"/>
  <c r="V8" i="7" s="1"/>
  <c r="P16" i="7"/>
  <c r="AE16" i="7" s="1"/>
  <c r="T12" i="7"/>
  <c r="AE8" i="7"/>
  <c r="D16" i="7"/>
  <c r="AA16" i="7" s="1"/>
  <c r="AB12" i="7"/>
  <c r="AD16" i="7"/>
  <c r="T16" i="7"/>
  <c r="AA14" i="7"/>
  <c r="T10" i="7"/>
  <c r="AA10" i="7"/>
  <c r="AF12" i="7"/>
  <c r="AE6" i="7"/>
  <c r="G10" i="7"/>
  <c r="AB10" i="7" s="1"/>
  <c r="G16" i="7"/>
  <c r="AB16" i="7" s="1"/>
  <c r="H14" i="7"/>
  <c r="AC14" i="7" s="1"/>
  <c r="E7" i="7"/>
  <c r="D9" i="7" s="1"/>
  <c r="G7" i="7"/>
  <c r="B9" i="7" s="1"/>
  <c r="H7" i="7"/>
  <c r="D11" i="7" s="1"/>
  <c r="J7" i="7"/>
  <c r="B11" i="7" s="1"/>
  <c r="K7" i="7"/>
  <c r="D13" i="7" s="1"/>
  <c r="M7" i="7"/>
  <c r="B13" i="7" s="1"/>
  <c r="N7" i="7"/>
  <c r="D15" i="7" s="1"/>
  <c r="P7" i="7"/>
  <c r="B15" i="7" s="1"/>
  <c r="Q7" i="7"/>
  <c r="D17" i="7" s="1"/>
  <c r="V17" i="7" s="1"/>
  <c r="S7" i="7"/>
  <c r="B17" i="7" s="1"/>
  <c r="H9" i="7"/>
  <c r="G11" i="7" s="1"/>
  <c r="J9" i="7"/>
  <c r="E11" i="7" s="1"/>
  <c r="K9" i="7"/>
  <c r="G13" i="7" s="1"/>
  <c r="M9" i="7"/>
  <c r="E13" i="7" s="1"/>
  <c r="N9" i="7"/>
  <c r="G15" i="7" s="1"/>
  <c r="P9" i="7"/>
  <c r="E15" i="7" s="1"/>
  <c r="P37" i="6"/>
  <c r="Q9" i="7" s="1"/>
  <c r="G17" i="7" s="1"/>
  <c r="T37" i="6"/>
  <c r="S9" i="7" s="1"/>
  <c r="E17" i="7" s="1"/>
  <c r="K11" i="7"/>
  <c r="J13" i="7" s="1"/>
  <c r="M11" i="7"/>
  <c r="H13" i="7" s="1"/>
  <c r="N11" i="7"/>
  <c r="J15" i="7" s="1"/>
  <c r="P11" i="7"/>
  <c r="H15" i="7" s="1"/>
  <c r="P49" i="6"/>
  <c r="Q11" i="7" s="1"/>
  <c r="J17" i="7" s="1"/>
  <c r="T49" i="6"/>
  <c r="S11" i="7" s="1"/>
  <c r="H17" i="7" s="1"/>
  <c r="T17" i="7" s="1"/>
  <c r="N13" i="7"/>
  <c r="M15" i="7" s="1"/>
  <c r="P13" i="7"/>
  <c r="K15" i="7" s="1"/>
  <c r="I61" i="6"/>
  <c r="Q13" i="7" s="1"/>
  <c r="M17" i="7" s="1"/>
  <c r="M61" i="6"/>
  <c r="S13" i="7" s="1"/>
  <c r="K17" i="7" s="1"/>
  <c r="P61" i="6"/>
  <c r="Q15" i="7" s="1"/>
  <c r="P17" i="7" s="1"/>
  <c r="T61" i="6"/>
  <c r="S15" i="7" s="1"/>
  <c r="N17" i="7" s="1"/>
  <c r="Y6" i="7" l="1"/>
  <c r="T15" i="7"/>
  <c r="V15" i="7"/>
  <c r="T9" i="7"/>
  <c r="V13" i="7"/>
  <c r="T13" i="7"/>
  <c r="T11" i="7"/>
  <c r="V9" i="7"/>
  <c r="V7" i="7"/>
  <c r="V11" i="7"/>
  <c r="T7" i="7"/>
  <c r="AA8" i="7"/>
  <c r="W8" i="7" s="1"/>
  <c r="V12" i="7"/>
  <c r="AA12" i="7"/>
  <c r="W12" i="7" s="1"/>
  <c r="AD14" i="7"/>
  <c r="Y14" i="7" s="1"/>
  <c r="Y16" i="7"/>
  <c r="W16" i="7"/>
  <c r="W10" i="7"/>
  <c r="Y10" i="7"/>
  <c r="W6" i="7"/>
  <c r="V16" i="7"/>
  <c r="V10" i="7"/>
  <c r="T14" i="7"/>
  <c r="B5" i="5"/>
  <c r="AC6" i="5"/>
  <c r="B10" i="5"/>
  <c r="D14" i="5"/>
  <c r="B14" i="5"/>
  <c r="T6" i="5"/>
  <c r="V6" i="5"/>
  <c r="AA6" i="5"/>
  <c r="AB6" i="5"/>
  <c r="AD6" i="5"/>
  <c r="AF6" i="5"/>
  <c r="E5" i="5"/>
  <c r="B8" i="5"/>
  <c r="T8" i="5" s="1"/>
  <c r="D8" i="5"/>
  <c r="V8" i="5" s="1"/>
  <c r="AC8" i="5"/>
  <c r="E12" i="5"/>
  <c r="AF8" i="5"/>
  <c r="AB8" i="5"/>
  <c r="AD8" i="5"/>
  <c r="AE8" i="5"/>
  <c r="H5" i="5"/>
  <c r="D10" i="5"/>
  <c r="J12" i="5"/>
  <c r="AE10" i="5"/>
  <c r="AF10" i="5"/>
  <c r="H16" i="5"/>
  <c r="AC10" i="5"/>
  <c r="AD10" i="5"/>
  <c r="K5" i="5"/>
  <c r="B12" i="5"/>
  <c r="D12" i="5"/>
  <c r="G12" i="5"/>
  <c r="H12" i="5"/>
  <c r="AE12" i="5"/>
  <c r="M16" i="5"/>
  <c r="AD12" i="5"/>
  <c r="N5" i="5"/>
  <c r="E14" i="5"/>
  <c r="G14" i="5"/>
  <c r="J14" i="5"/>
  <c r="K14" i="5"/>
  <c r="M14" i="5"/>
  <c r="AE14" i="5"/>
  <c r="AF14" i="5"/>
  <c r="Q5" i="5"/>
  <c r="B16" i="5"/>
  <c r="D16" i="5"/>
  <c r="E16" i="5"/>
  <c r="J16" i="5"/>
  <c r="K16" i="5"/>
  <c r="N16" i="5"/>
  <c r="P16" i="5"/>
  <c r="AF16" i="5"/>
  <c r="Y12" i="7" l="1"/>
  <c r="AD14" i="5"/>
  <c r="Y8" i="7"/>
  <c r="AB14" i="5"/>
  <c r="AE16" i="5"/>
  <c r="W14" i="7"/>
  <c r="AA8" i="5"/>
  <c r="Y8" i="5" s="1"/>
  <c r="AA16" i="5"/>
  <c r="V14" i="5"/>
  <c r="AB12" i="5"/>
  <c r="V12" i="5"/>
  <c r="AC12" i="5"/>
  <c r="AD16" i="5"/>
  <c r="T12" i="5"/>
  <c r="AC16" i="5"/>
  <c r="T16" i="5"/>
  <c r="AA14" i="5"/>
  <c r="T10" i="5"/>
  <c r="AA10" i="5"/>
  <c r="AF12" i="5"/>
  <c r="AE6" i="5"/>
  <c r="W6" i="5" s="1"/>
  <c r="AA12" i="5"/>
  <c r="AB10" i="5"/>
  <c r="G16" i="5"/>
  <c r="V16" i="5" s="1"/>
  <c r="H14" i="5"/>
  <c r="AC14" i="5" s="1"/>
  <c r="E7" i="5"/>
  <c r="G7" i="5"/>
  <c r="H7" i="5"/>
  <c r="D11" i="5" s="1"/>
  <c r="J7" i="5"/>
  <c r="B11" i="5" s="1"/>
  <c r="K7" i="5"/>
  <c r="D13" i="5" s="1"/>
  <c r="M7" i="5"/>
  <c r="B13" i="5" s="1"/>
  <c r="N7" i="5"/>
  <c r="D15" i="5" s="1"/>
  <c r="P7" i="5"/>
  <c r="B15" i="5" s="1"/>
  <c r="I25" i="4"/>
  <c r="Q7" i="5" s="1"/>
  <c r="D17" i="5" s="1"/>
  <c r="V17" i="5" s="1"/>
  <c r="M25" i="4"/>
  <c r="S7" i="5" s="1"/>
  <c r="B17" i="5" s="1"/>
  <c r="T17" i="5" s="1"/>
  <c r="P25" i="4"/>
  <c r="H9" i="5" s="1"/>
  <c r="T25" i="4"/>
  <c r="K9" i="5"/>
  <c r="G13" i="5" s="1"/>
  <c r="M9" i="5"/>
  <c r="E13" i="5" s="1"/>
  <c r="N9" i="5"/>
  <c r="G15" i="5" s="1"/>
  <c r="P9" i="5"/>
  <c r="E15" i="5" s="1"/>
  <c r="P37" i="4"/>
  <c r="Q9" i="5" s="1"/>
  <c r="G17" i="5" s="1"/>
  <c r="T37" i="4"/>
  <c r="S9" i="5" s="1"/>
  <c r="E17" i="5" s="1"/>
  <c r="K11" i="5"/>
  <c r="J13" i="5" s="1"/>
  <c r="M11" i="5"/>
  <c r="H13" i="5" s="1"/>
  <c r="N11" i="5"/>
  <c r="J15" i="5" s="1"/>
  <c r="P11" i="5"/>
  <c r="H15" i="5" s="1"/>
  <c r="P49" i="4"/>
  <c r="Q11" i="5" s="1"/>
  <c r="J17" i="5" s="1"/>
  <c r="T49" i="4"/>
  <c r="S11" i="5" s="1"/>
  <c r="H17" i="5" s="1"/>
  <c r="N13" i="5"/>
  <c r="M15" i="5" s="1"/>
  <c r="P13" i="5"/>
  <c r="K15" i="5" s="1"/>
  <c r="I61" i="4"/>
  <c r="Q13" i="5" s="1"/>
  <c r="M17" i="5" s="1"/>
  <c r="M61" i="4"/>
  <c r="S13" i="5" s="1"/>
  <c r="K17" i="5" s="1"/>
  <c r="P61" i="4"/>
  <c r="Q15" i="5" s="1"/>
  <c r="P17" i="5" s="1"/>
  <c r="T61" i="4"/>
  <c r="S15" i="5" s="1"/>
  <c r="N17" i="5" s="1"/>
  <c r="T15" i="5" l="1"/>
  <c r="V15" i="5"/>
  <c r="T13" i="5"/>
  <c r="V13" i="5"/>
  <c r="T11" i="5"/>
  <c r="D9" i="5"/>
  <c r="V9" i="5" s="1"/>
  <c r="T7" i="5"/>
  <c r="W8" i="5"/>
  <c r="B9" i="5"/>
  <c r="T9" i="5" s="1"/>
  <c r="V7" i="5"/>
  <c r="V11" i="5"/>
  <c r="AB16" i="5"/>
  <c r="W16" i="5" s="1"/>
  <c r="W14" i="5"/>
  <c r="Y14" i="5"/>
  <c r="Y12" i="5"/>
  <c r="W12" i="5"/>
  <c r="T14" i="5"/>
  <c r="V10" i="5"/>
  <c r="W10" i="5"/>
  <c r="Y10" i="5"/>
  <c r="Y6" i="5"/>
  <c r="B5" i="3"/>
  <c r="AC6" i="3"/>
  <c r="B10" i="3"/>
  <c r="AD6" i="3"/>
  <c r="D14" i="3"/>
  <c r="B14" i="3"/>
  <c r="T6" i="3"/>
  <c r="V6" i="3"/>
  <c r="AA6" i="3"/>
  <c r="AB6" i="3"/>
  <c r="AF6" i="3"/>
  <c r="E5" i="3"/>
  <c r="B8" i="3"/>
  <c r="T8" i="3" s="1"/>
  <c r="D8" i="3"/>
  <c r="V8" i="3" s="1"/>
  <c r="AC8" i="3"/>
  <c r="E12" i="3"/>
  <c r="AF8" i="3"/>
  <c r="AB8" i="3"/>
  <c r="AD8" i="3"/>
  <c r="AE8" i="3"/>
  <c r="H5" i="3"/>
  <c r="D10" i="3"/>
  <c r="E10" i="3"/>
  <c r="J12" i="3"/>
  <c r="J14" i="3"/>
  <c r="AF10" i="3"/>
  <c r="H16" i="3"/>
  <c r="AC10" i="3"/>
  <c r="AD10" i="3"/>
  <c r="AE10" i="3"/>
  <c r="K5" i="3"/>
  <c r="B12" i="3"/>
  <c r="D12" i="3"/>
  <c r="G12" i="3"/>
  <c r="H12" i="3"/>
  <c r="AE12" i="3"/>
  <c r="M16" i="3"/>
  <c r="AD12" i="3"/>
  <c r="N5" i="3"/>
  <c r="E14" i="3"/>
  <c r="G14" i="3"/>
  <c r="H14" i="3"/>
  <c r="K14" i="3"/>
  <c r="M14" i="3"/>
  <c r="AE14" i="3"/>
  <c r="AF14" i="3"/>
  <c r="Q5" i="3"/>
  <c r="B16" i="3"/>
  <c r="D16" i="3"/>
  <c r="AA16" i="3" s="1"/>
  <c r="E16" i="3"/>
  <c r="G16" i="3"/>
  <c r="J16" i="3"/>
  <c r="K16" i="3"/>
  <c r="N16" i="3"/>
  <c r="P16" i="3"/>
  <c r="AF16" i="3"/>
  <c r="AA8" i="3" l="1"/>
  <c r="AE16" i="3"/>
  <c r="Y16" i="5"/>
  <c r="AB14" i="3"/>
  <c r="W8" i="3"/>
  <c r="AB16" i="3"/>
  <c r="AD14" i="3"/>
  <c r="T12" i="3"/>
  <c r="AC14" i="3"/>
  <c r="AB12" i="3"/>
  <c r="T16" i="3"/>
  <c r="AC16" i="3"/>
  <c r="V14" i="3"/>
  <c r="AA14" i="3"/>
  <c r="T14" i="3"/>
  <c r="T10" i="3"/>
  <c r="AA10" i="3"/>
  <c r="V12" i="3"/>
  <c r="AC12" i="3"/>
  <c r="AD16" i="3"/>
  <c r="V16" i="3"/>
  <c r="Y8" i="3"/>
  <c r="AE6" i="3"/>
  <c r="Y6" i="3" s="1"/>
  <c r="AA12" i="3"/>
  <c r="G10" i="3"/>
  <c r="V10" i="3" s="1"/>
  <c r="AF12" i="3"/>
  <c r="E7" i="3"/>
  <c r="G7" i="3"/>
  <c r="H7" i="3"/>
  <c r="D11" i="3" s="1"/>
  <c r="J7" i="3"/>
  <c r="B11" i="3" s="1"/>
  <c r="K7" i="3"/>
  <c r="D13" i="3" s="1"/>
  <c r="M7" i="3"/>
  <c r="B13" i="3" s="1"/>
  <c r="N7" i="3"/>
  <c r="D15" i="3" s="1"/>
  <c r="P7" i="3"/>
  <c r="B15" i="3" s="1"/>
  <c r="I25" i="2"/>
  <c r="Q7" i="3" s="1"/>
  <c r="D17" i="3" s="1"/>
  <c r="M25" i="2"/>
  <c r="S7" i="3" s="1"/>
  <c r="B17" i="3" s="1"/>
  <c r="H9" i="3"/>
  <c r="G11" i="3" s="1"/>
  <c r="J9" i="3"/>
  <c r="E11" i="3" s="1"/>
  <c r="K9" i="3"/>
  <c r="G13" i="3" s="1"/>
  <c r="M9" i="3"/>
  <c r="E13" i="3" s="1"/>
  <c r="N9" i="3"/>
  <c r="G15" i="3" s="1"/>
  <c r="P9" i="3"/>
  <c r="E15" i="3" s="1"/>
  <c r="P37" i="2"/>
  <c r="Q9" i="3" s="1"/>
  <c r="G17" i="3" s="1"/>
  <c r="T37" i="2"/>
  <c r="S9" i="3" s="1"/>
  <c r="E17" i="3" s="1"/>
  <c r="K11" i="3"/>
  <c r="J13" i="3" s="1"/>
  <c r="M11" i="3"/>
  <c r="H13" i="3" s="1"/>
  <c r="N11" i="3"/>
  <c r="J15" i="3" s="1"/>
  <c r="P11" i="3"/>
  <c r="H15" i="3" s="1"/>
  <c r="P49" i="2"/>
  <c r="Q11" i="3" s="1"/>
  <c r="J17" i="3" s="1"/>
  <c r="T49" i="2"/>
  <c r="S11" i="3" s="1"/>
  <c r="H17" i="3" s="1"/>
  <c r="N13" i="3"/>
  <c r="M15" i="3" s="1"/>
  <c r="P13" i="3"/>
  <c r="K15" i="3" s="1"/>
  <c r="Q13" i="3"/>
  <c r="M17" i="3" s="1"/>
  <c r="S13" i="3"/>
  <c r="K17" i="3" s="1"/>
  <c r="Q15" i="3"/>
  <c r="P17" i="3" s="1"/>
  <c r="S15" i="3"/>
  <c r="N17" i="3" s="1"/>
  <c r="V15" i="3" l="1"/>
  <c r="T15" i="3"/>
  <c r="T17" i="3"/>
  <c r="V13" i="3"/>
  <c r="V17" i="3"/>
  <c r="W6" i="3"/>
  <c r="T13" i="3"/>
  <c r="V7" i="3"/>
  <c r="B9" i="3"/>
  <c r="T9" i="3" s="1"/>
  <c r="V11" i="3"/>
  <c r="T11" i="3"/>
  <c r="D9" i="3"/>
  <c r="V9" i="3" s="1"/>
  <c r="T7" i="3"/>
  <c r="W16" i="3"/>
  <c r="Y16" i="3"/>
  <c r="AB10" i="3"/>
  <c r="W10" i="3" s="1"/>
  <c r="Y12" i="3"/>
  <c r="W12" i="3"/>
  <c r="W14" i="3"/>
  <c r="Y14" i="3"/>
  <c r="Y10" i="3" l="1"/>
</calcChain>
</file>

<file path=xl/sharedStrings.xml><?xml version="1.0" encoding="utf-8"?>
<sst xmlns="http://schemas.openxmlformats.org/spreadsheetml/2006/main" count="1536" uniqueCount="299">
  <si>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</si>
  <si>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</si>
  <si>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</si>
  <si>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</si>
  <si>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</si>
  <si>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</si>
  <si>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</si>
  <si>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</si>
  <si>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</si>
  <si>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</si>
  <si>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</si>
  <si>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v.s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</si>
  <si>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</si>
  <si>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</si>
  <si>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</si>
  <si>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</si>
  <si>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順位</t>
    <rPh sb="0" eb="2">
      <t>ジュンイ</t>
    </rPh>
    <phoneticPr fontId="9"/>
  </si>
  <si>
    <t>成績</t>
    <rPh sb="0" eb="2">
      <t>セイセキ</t>
    </rPh>
    <phoneticPr fontId="9"/>
  </si>
  <si>
    <t>成績（詳細）</t>
    <rPh sb="0" eb="2">
      <t>セイセキ</t>
    </rPh>
    <rPh sb="3" eb="5">
      <t>ショウサイ</t>
    </rPh>
    <phoneticPr fontId="9"/>
  </si>
  <si>
    <t>下段：ゲーム数</t>
    <rPh sb="0" eb="2">
      <t>ゲダン</t>
    </rPh>
    <rPh sb="6" eb="7">
      <t>スウ</t>
    </rPh>
    <phoneticPr fontId="9"/>
  </si>
  <si>
    <t>上段：ポイント数</t>
    <rPh sb="0" eb="2">
      <t>ジョウダン</t>
    </rPh>
    <rPh sb="7" eb="8">
      <t>スウ</t>
    </rPh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</si>
  <si>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</si>
  <si>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</si>
  <si>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</si>
  <si>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</si>
  <si>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</si>
  <si>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</si>
  <si>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-</t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</si>
  <si>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</si>
  <si>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</si>
  <si>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</si>
  <si>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</si>
  <si>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</si>
  <si>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</si>
  <si>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-</t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</si>
  <si>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</si>
  <si>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</si>
  <si>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</si>
  <si>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</si>
  <si>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</si>
  <si>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</si>
  <si>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v.s</t>
    <phoneticPr fontId="9"/>
  </si>
  <si>
    <t>-</t>
  </si>
  <si>
    <t>2024年度</t>
    <rPh sb="4" eb="6">
      <t>ネンド</t>
    </rPh>
    <phoneticPr fontId="1"/>
  </si>
  <si>
    <t>JICTF関東地区リーグ戦組み合わせ一覧</t>
    <rPh sb="5" eb="7">
      <t>カントウ</t>
    </rPh>
    <rPh sb="7" eb="9">
      <t>チク</t>
    </rPh>
    <rPh sb="12" eb="13">
      <t>セン</t>
    </rPh>
    <rPh sb="13" eb="14">
      <t>ク</t>
    </rPh>
    <rPh sb="15" eb="16">
      <t>ア</t>
    </rPh>
    <rPh sb="18" eb="20">
      <t>イチラン</t>
    </rPh>
    <phoneticPr fontId="1"/>
  </si>
  <si>
    <t>ANAシステムズ</t>
    <phoneticPr fontId="1"/>
  </si>
  <si>
    <t>SCSK</t>
    <phoneticPr fontId="1"/>
  </si>
  <si>
    <t>東芝研究開発センター</t>
    <rPh sb="0" eb="2">
      <t>トウシバ</t>
    </rPh>
    <rPh sb="2" eb="6">
      <t>ケンキュウカイハツ</t>
    </rPh>
    <phoneticPr fontId="1"/>
  </si>
  <si>
    <t>三菱電機大船A</t>
    <rPh sb="0" eb="4">
      <t>ミツビシデンキ</t>
    </rPh>
    <rPh sb="4" eb="6">
      <t>オオフナ</t>
    </rPh>
    <phoneticPr fontId="1"/>
  </si>
  <si>
    <t>三菱電機鎌倉</t>
    <rPh sb="0" eb="4">
      <t>ミツビシデンキ</t>
    </rPh>
    <rPh sb="4" eb="6">
      <t>カマクラ</t>
    </rPh>
    <phoneticPr fontId="1"/>
  </si>
  <si>
    <t>東京エレクトロン</t>
    <rPh sb="0" eb="2">
      <t>トウキョウ</t>
    </rPh>
    <phoneticPr fontId="1"/>
  </si>
  <si>
    <t>荏原製作所</t>
  </si>
  <si>
    <t>リガク</t>
    <phoneticPr fontId="1"/>
  </si>
  <si>
    <t>日本航空電子工業</t>
    <rPh sb="0" eb="4">
      <t>ニホンコウクウ</t>
    </rPh>
    <rPh sb="4" eb="8">
      <t>デンシコウギョウ</t>
    </rPh>
    <phoneticPr fontId="1"/>
  </si>
  <si>
    <t>JICTF関東1部リーグ結果</t>
    <rPh sb="5" eb="7">
      <t>カントウ</t>
    </rPh>
    <rPh sb="8" eb="9">
      <t>ブ</t>
    </rPh>
    <rPh sb="12" eb="14">
      <t>ケッカ</t>
    </rPh>
    <phoneticPr fontId="9"/>
  </si>
  <si>
    <t>JICTF関東2部結果</t>
    <rPh sb="5" eb="7">
      <t>カントウ</t>
    </rPh>
    <rPh sb="8" eb="9">
      <t>ブ</t>
    </rPh>
    <rPh sb="9" eb="11">
      <t>ケッカ</t>
    </rPh>
    <phoneticPr fontId="9"/>
  </si>
  <si>
    <t>JICTF関東３部リーグ結果</t>
    <rPh sb="5" eb="7">
      <t>カントウ</t>
    </rPh>
    <rPh sb="8" eb="9">
      <t>ブ</t>
    </rPh>
    <rPh sb="12" eb="14">
      <t>ケッカ</t>
    </rPh>
    <phoneticPr fontId="9"/>
  </si>
  <si>
    <t>関東1部リーグ結果詳細</t>
    <rPh sb="0" eb="2">
      <t>カントウ</t>
    </rPh>
    <rPh sb="3" eb="4">
      <t>ブ</t>
    </rPh>
    <rPh sb="7" eb="9">
      <t>ケッカ</t>
    </rPh>
    <rPh sb="9" eb="11">
      <t>ショウサイ</t>
    </rPh>
    <phoneticPr fontId="9"/>
  </si>
  <si>
    <t>関東2部リーグ結果詳細</t>
    <rPh sb="0" eb="2">
      <t>カントウ</t>
    </rPh>
    <rPh sb="3" eb="4">
      <t>ブ</t>
    </rPh>
    <rPh sb="7" eb="9">
      <t>ケッカ</t>
    </rPh>
    <rPh sb="9" eb="11">
      <t>ショウサイ</t>
    </rPh>
    <phoneticPr fontId="9"/>
  </si>
  <si>
    <t>関東３部リーグ結果詳細</t>
    <rPh sb="0" eb="2">
      <t>カントウ</t>
    </rPh>
    <rPh sb="3" eb="4">
      <t>ブ</t>
    </rPh>
    <rPh sb="7" eb="9">
      <t>ケッカ</t>
    </rPh>
    <rPh sb="9" eb="11">
      <t>ショウサイ</t>
    </rPh>
    <phoneticPr fontId="9"/>
  </si>
  <si>
    <t>関東順位決定戦</t>
    <rPh sb="0" eb="2">
      <t>カントウ</t>
    </rPh>
    <rPh sb="2" eb="4">
      <t>ジュンイ</t>
    </rPh>
    <rPh sb="4" eb="7">
      <t>ケッテイセン</t>
    </rPh>
    <phoneticPr fontId="9"/>
  </si>
  <si>
    <t>ソニー厚木</t>
  </si>
  <si>
    <t>五百蔵　優一</t>
  </si>
  <si>
    <t>小野寺　優輝</t>
  </si>
  <si>
    <t>小山　慶一郎</t>
  </si>
  <si>
    <t>岩瀬　寿仁</t>
  </si>
  <si>
    <t>宮本　大輔</t>
  </si>
  <si>
    <t>松下　直志</t>
  </si>
  <si>
    <t>青木　瞭磨</t>
  </si>
  <si>
    <t>時任　俊作</t>
  </si>
  <si>
    <t>服部　吾郎</t>
  </si>
  <si>
    <t>酒井　龍一</t>
  </si>
  <si>
    <t>行成　良夫</t>
  </si>
  <si>
    <t>小室　雄太郎</t>
  </si>
  <si>
    <t>青木　優樹</t>
  </si>
  <si>
    <t>坂梨　昂平</t>
  </si>
  <si>
    <t>三菱電機鎌倉研修センター</t>
  </si>
  <si>
    <t>ソニー本社A</t>
  </si>
  <si>
    <t>窪寺　恒太郎</t>
  </si>
  <si>
    <t>高橋　正浩</t>
  </si>
  <si>
    <t>吉野　長浩</t>
  </si>
  <si>
    <t>内海　秀介</t>
  </si>
  <si>
    <t>松岡　信幸</t>
  </si>
  <si>
    <t>片山　裕士</t>
  </si>
  <si>
    <t>吉岡　裕彬</t>
  </si>
  <si>
    <t>向井　善幸</t>
  </si>
  <si>
    <t>後藤　　準</t>
  </si>
  <si>
    <t>宮澤　和也</t>
  </si>
  <si>
    <t>榎本　稔也</t>
  </si>
  <si>
    <t>川上　洋生</t>
  </si>
  <si>
    <t>岡崎　弘毅</t>
  </si>
  <si>
    <t>高元　太郎</t>
  </si>
  <si>
    <t>佐野　乾一</t>
  </si>
  <si>
    <t>本田技研工業</t>
    <rPh sb="0" eb="2">
      <t>ホンダ</t>
    </rPh>
    <rPh sb="2" eb="4">
      <t>ギケン</t>
    </rPh>
    <rPh sb="4" eb="6">
      <t>コウギョウ</t>
    </rPh>
    <phoneticPr fontId="1"/>
  </si>
  <si>
    <t>三菱電機・関東</t>
    <rPh sb="0" eb="4">
      <t>ミツビシデンキ</t>
    </rPh>
    <rPh sb="5" eb="7">
      <t>カントウ</t>
    </rPh>
    <phoneticPr fontId="1"/>
  </si>
  <si>
    <t>三菱電機・湘南</t>
    <rPh sb="0" eb="4">
      <t>ミツビシデンキ</t>
    </rPh>
    <rPh sb="5" eb="7">
      <t>ショウナン</t>
    </rPh>
    <phoneticPr fontId="1"/>
  </si>
  <si>
    <t>ソニー・本社A</t>
    <rPh sb="4" eb="6">
      <t>ホンシャ</t>
    </rPh>
    <phoneticPr fontId="1"/>
  </si>
  <si>
    <t>ソニー・厚木A</t>
    <rPh sb="4" eb="6">
      <t>アツギ</t>
    </rPh>
    <phoneticPr fontId="1"/>
  </si>
  <si>
    <t>ソニー・本社B</t>
    <rPh sb="4" eb="6">
      <t>ホンシャ</t>
    </rPh>
    <phoneticPr fontId="1"/>
  </si>
  <si>
    <t>栃木市総合運動公園</t>
  </si>
  <si>
    <t>本田技研工業</t>
  </si>
  <si>
    <t>ソニー・本社A</t>
  </si>
  <si>
    <t>川越　　亮</t>
  </si>
  <si>
    <t>新井　郁矢</t>
  </si>
  <si>
    <t>國弘　　威</t>
  </si>
  <si>
    <t>長浜　　拓</t>
  </si>
  <si>
    <t>岡村　周太朗</t>
  </si>
  <si>
    <t>齊藤　将之</t>
  </si>
  <si>
    <t>中川　　慶</t>
  </si>
  <si>
    <t>吉川　史哲</t>
  </si>
  <si>
    <t>池上　啓祐</t>
  </si>
  <si>
    <t>千葉　陽貴</t>
  </si>
  <si>
    <t>両角　賢一郎</t>
  </si>
  <si>
    <t>狛江ローンテニスクラブ</t>
  </si>
  <si>
    <t>ソニー・厚木A</t>
  </si>
  <si>
    <t>小澤　　駿</t>
  </si>
  <si>
    <t>板倉　英三郎</t>
  </si>
  <si>
    <t>鈴木　伸洋</t>
  </si>
  <si>
    <t>増山　京太</t>
  </si>
  <si>
    <t>成城ゴルフクラブ</t>
  </si>
  <si>
    <t>東京エレクトロン</t>
  </si>
  <si>
    <t>ソニー・本社B</t>
  </si>
  <si>
    <t>川端　聡史</t>
  </si>
  <si>
    <t>中橋　　亮</t>
  </si>
  <si>
    <t>山本　悠真</t>
  </si>
  <si>
    <t>岡本　一郎</t>
  </si>
  <si>
    <t>菅原　文彦</t>
  </si>
  <si>
    <t>浅田　知二</t>
  </si>
  <si>
    <t>山田　賢二</t>
  </si>
  <si>
    <t>北村　　聡</t>
  </si>
  <si>
    <t>増田　真一</t>
  </si>
  <si>
    <t>岩崎　裕也</t>
  </si>
  <si>
    <t>大内　庸介</t>
  </si>
  <si>
    <t>寺園　孝範</t>
  </si>
  <si>
    <t>丸井　竜輝</t>
  </si>
  <si>
    <t>米谷　宣人</t>
  </si>
  <si>
    <t>三菱電機・湘南</t>
  </si>
  <si>
    <t>服巻　勇希</t>
  </si>
  <si>
    <t>嶋田　怜朗</t>
  </si>
  <si>
    <t>谷　　亮祐</t>
  </si>
  <si>
    <t>三菱電機・関東</t>
    <phoneticPr fontId="1"/>
  </si>
  <si>
    <t>ソニー・厚木A</t>
    <phoneticPr fontId="1"/>
  </si>
  <si>
    <t>三菱電機・湘南</t>
    <phoneticPr fontId="1"/>
  </si>
  <si>
    <t>川崎ゴルフ</t>
  </si>
  <si>
    <t>東芝研究開発センター</t>
  </si>
  <si>
    <t>三菱電機大船A</t>
  </si>
  <si>
    <t>柳田　忠孝</t>
  </si>
  <si>
    <t>細谷　耕佑</t>
  </si>
  <si>
    <t>司城　　徹</t>
  </si>
  <si>
    <t>大澤　隼也</t>
  </si>
  <si>
    <t>大盛　善啓</t>
  </si>
  <si>
    <t>土田　　輝</t>
  </si>
  <si>
    <t>太田　　舜</t>
  </si>
  <si>
    <t>横村　優太</t>
  </si>
  <si>
    <t>真島　侑斗</t>
  </si>
  <si>
    <t>☆延原　央也</t>
  </si>
  <si>
    <t>木村　和博</t>
  </si>
  <si>
    <t>内田　　雄</t>
  </si>
  <si>
    <t>吉村　徹也</t>
  </si>
  <si>
    <t>山縣　洋一郎</t>
  </si>
  <si>
    <t>三菱電機 鎌倉研修センター</t>
  </si>
  <si>
    <t>本多　智也</t>
  </si>
  <si>
    <t>今橋　　望</t>
  </si>
  <si>
    <t>金井　燿平</t>
  </si>
  <si>
    <t>佐藤　怜太</t>
  </si>
  <si>
    <t>佐野市運動公園</t>
  </si>
  <si>
    <t>甲斐　尚志</t>
  </si>
  <si>
    <t>菊居　龍之介</t>
  </si>
  <si>
    <t>佐藤　紘彰</t>
  </si>
  <si>
    <t>三菱電機・関東</t>
  </si>
  <si>
    <t>家邉　聖治</t>
  </si>
  <si>
    <t>大橋　秀紀</t>
  </si>
  <si>
    <t>布田　　翼</t>
  </si>
  <si>
    <t>岡田　　要</t>
  </si>
  <si>
    <t>大宮けんぽグラウンド</t>
  </si>
  <si>
    <t>志賀　正人</t>
  </si>
  <si>
    <t>萩原　優幸</t>
  </si>
  <si>
    <t>吉村　雄大</t>
  </si>
  <si>
    <t>松崎　利樹</t>
  </si>
  <si>
    <t>三菱電機鎌倉コート</t>
  </si>
  <si>
    <t>丹下　将太</t>
  </si>
  <si>
    <t>仁木　拓人</t>
  </si>
  <si>
    <t>池川　浩史</t>
  </si>
  <si>
    <t>阪上　元規</t>
  </si>
  <si>
    <t>有村　仁孝</t>
  </si>
  <si>
    <t>ret</t>
    <phoneticPr fontId="9"/>
  </si>
  <si>
    <t>東宝調布スポーツパーク</t>
  </si>
  <si>
    <t>リガク</t>
  </si>
  <si>
    <t>佐々木　隆綱</t>
  </si>
  <si>
    <t>江黒　宗大</t>
  </si>
  <si>
    <t>渡辺　洋人</t>
  </si>
  <si>
    <t>☆田中　研</t>
  </si>
  <si>
    <t>伊藤　和輝</t>
  </si>
  <si>
    <t>伊庭　義博</t>
  </si>
  <si>
    <t>藤田　　奨</t>
  </si>
  <si>
    <t>後山　朋之</t>
  </si>
  <si>
    <t>古川　晨輝</t>
  </si>
  <si>
    <t>小山　秋彦</t>
  </si>
  <si>
    <t>田中　泰仁</t>
  </si>
  <si>
    <t>西山　　勲</t>
  </si>
  <si>
    <t>八王子アイビーテニスクラブ</t>
  </si>
  <si>
    <t>岩崎　　優</t>
  </si>
  <si>
    <t>松本　祐太郎</t>
  </si>
  <si>
    <t>姫田　章宏</t>
  </si>
  <si>
    <t>川辺　栄二</t>
  </si>
  <si>
    <t>笠利　実希</t>
  </si>
  <si>
    <t>遠藤　将輝</t>
  </si>
  <si>
    <t>小林　隆男</t>
  </si>
  <si>
    <t>桜井　清之</t>
  </si>
  <si>
    <t>清田　祥生</t>
  </si>
  <si>
    <t>7/3</t>
    <phoneticPr fontId="9"/>
  </si>
  <si>
    <t>KPIパーク</t>
  </si>
  <si>
    <t>ANAシステムズ</t>
  </si>
  <si>
    <t>濱　　博司</t>
  </si>
  <si>
    <t>山口　健太朗</t>
  </si>
  <si>
    <t>近添　裕司</t>
  </si>
  <si>
    <t>市原　利浩</t>
  </si>
  <si>
    <t>都留　昌彦</t>
  </si>
  <si>
    <t>☆斎藤　公史</t>
  </si>
  <si>
    <t>旭　　誠也</t>
  </si>
  <si>
    <t>山田　寿璃也</t>
  </si>
  <si>
    <t>中島　隆雄</t>
  </si>
  <si>
    <t>三菱電機・鎌倉コート</t>
  </si>
  <si>
    <t>SCSK</t>
  </si>
  <si>
    <t>三菱電機鎌倉</t>
  </si>
  <si>
    <t>川端　真徳</t>
  </si>
  <si>
    <t>中野　一生</t>
  </si>
  <si>
    <t>根来　哲司</t>
  </si>
  <si>
    <t>薮下　剛</t>
  </si>
  <si>
    <t>西村　聡一</t>
  </si>
  <si>
    <t>久保木　誠</t>
  </si>
  <si>
    <t>板垣　進哉</t>
  </si>
  <si>
    <t>小網　紀雅</t>
  </si>
  <si>
    <t>吉田　淳哉</t>
  </si>
  <si>
    <t>棚橋　伸介</t>
  </si>
  <si>
    <t>松浦　啓太</t>
  </si>
  <si>
    <t>庄島　直希</t>
  </si>
  <si>
    <t>加藤　直人</t>
  </si>
  <si>
    <t>金田　典久</t>
  </si>
  <si>
    <t>日本航空電子工業　昭島事業所</t>
  </si>
  <si>
    <t>日本航空電子工業</t>
  </si>
  <si>
    <t>鳰原　航大</t>
  </si>
  <si>
    <t>藤野　孝裕</t>
  </si>
  <si>
    <t>石和　　正</t>
  </si>
  <si>
    <t>樫本　能久</t>
  </si>
  <si>
    <t>下牧　祐大</t>
  </si>
  <si>
    <t>嶋田　怜平</t>
  </si>
  <si>
    <t>エースガーデン</t>
    <phoneticPr fontId="1"/>
  </si>
  <si>
    <t>日本航空電子工業</t>
    <phoneticPr fontId="1"/>
  </si>
  <si>
    <t>江黒　宗大</t>
    <phoneticPr fontId="1"/>
  </si>
  <si>
    <t>鳰原　航大</t>
    <phoneticPr fontId="1"/>
  </si>
  <si>
    <t>姫田　章宏</t>
    <phoneticPr fontId="1"/>
  </si>
  <si>
    <t>下牧　祐大</t>
    <phoneticPr fontId="1"/>
  </si>
  <si>
    <t>笠利　実希</t>
    <phoneticPr fontId="1"/>
  </si>
  <si>
    <t>藤野　孝裕</t>
    <phoneticPr fontId="1"/>
  </si>
  <si>
    <t>小山　秋彦</t>
    <phoneticPr fontId="1"/>
  </si>
  <si>
    <t>小林　篤史</t>
    <phoneticPr fontId="1"/>
  </si>
  <si>
    <t>☆田中　研</t>
    <phoneticPr fontId="1"/>
  </si>
  <si>
    <t>石和　　正</t>
    <phoneticPr fontId="1"/>
  </si>
  <si>
    <t>伊庭　義博</t>
    <phoneticPr fontId="1"/>
  </si>
  <si>
    <t>樫本　能久</t>
    <phoneticPr fontId="1"/>
  </si>
  <si>
    <t>立場テニスコート</t>
  </si>
  <si>
    <t>横田地　剛</t>
  </si>
  <si>
    <t>宗像　浩一</t>
  </si>
  <si>
    <t>富田　嘉文</t>
  </si>
  <si>
    <t>村上　善章</t>
  </si>
  <si>
    <t>伍賀　英一</t>
  </si>
  <si>
    <t>山田　耕輔</t>
  </si>
  <si>
    <t>平賀　卓二</t>
  </si>
  <si>
    <t>和田　祐介</t>
  </si>
  <si>
    <t>平　　明徳</t>
  </si>
  <si>
    <t>八王子アイビーテニス</t>
  </si>
  <si>
    <t>齋藤　雅人</t>
  </si>
  <si>
    <t>三枝　昌矢</t>
  </si>
  <si>
    <t>清水　駿佑</t>
  </si>
  <si>
    <t>工藤　　翔</t>
  </si>
  <si>
    <t>堀部　英郎</t>
  </si>
  <si>
    <t>荏原製作所</t>
    <phoneticPr fontId="1"/>
  </si>
  <si>
    <t>工藤　　翔</t>
    <phoneticPr fontId="1"/>
  </si>
  <si>
    <t>遠藤　将輝</t>
    <phoneticPr fontId="1"/>
  </si>
  <si>
    <t>堀部　英郎</t>
    <phoneticPr fontId="1"/>
  </si>
  <si>
    <t>桜井　清之</t>
    <phoneticPr fontId="1"/>
  </si>
  <si>
    <t>小林　隆男</t>
    <phoneticPr fontId="1"/>
  </si>
  <si>
    <t>岩崎　　優</t>
    <phoneticPr fontId="1"/>
  </si>
  <si>
    <t>井殿　将豪</t>
    <phoneticPr fontId="1"/>
  </si>
  <si>
    <t>佐川　路生</t>
  </si>
  <si>
    <t>木崎　圭一郎</t>
  </si>
  <si>
    <t>宮本　拓弥</t>
  </si>
  <si>
    <t>平田　乃理昂</t>
  </si>
  <si>
    <t>高橋　伊吹</t>
  </si>
  <si>
    <t>石川　晃啓</t>
  </si>
  <si>
    <t>小林　篤史</t>
  </si>
  <si>
    <t>布川　　渉</t>
  </si>
  <si>
    <t>大垣　和博</t>
  </si>
  <si>
    <t>石村　乃介</t>
  </si>
  <si>
    <t>岡田　　聡</t>
  </si>
  <si>
    <t>安永　尚生</t>
  </si>
  <si>
    <t>四元　貴也</t>
  </si>
  <si>
    <t>竹内　　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</si>
</sst>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11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2" fillId="3" borderId="3" xfId="1" applyFont="1" applyFill="1" applyBorder="1">
      <alignment vertical="center"/>
    </xf>
    <xf numFmtId="0" fontId="3" fillId="4" borderId="4" xfId="1" applyFont="1" applyFill="1" applyBorder="1">
      <alignment vertical="center"/>
    </xf>
    <xf numFmtId="0" fontId="3" fillId="4" borderId="6" xfId="1" applyFont="1" applyFill="1" applyBorder="1">
      <alignment vertical="center"/>
    </xf>
    <xf numFmtId="0" fontId="3" fillId="4" borderId="7" xfId="1" applyFont="1" applyFill="1" applyBorder="1">
      <alignment vertical="center"/>
    </xf>
    <xf numFmtId="0" fontId="3" fillId="4" borderId="8" xfId="1" applyFont="1" applyFill="1" applyBorder="1">
      <alignment vertical="center"/>
    </xf>
    <xf numFmtId="0" fontId="2" fillId="2" borderId="0" xfId="1" applyFont="1" applyFill="1">
      <alignment vertical="center"/>
    </xf>
    <xf numFmtId="0" fontId="0" fillId="3" borderId="3" xfId="1" applyFont="1" applyFill="1" applyBorder="1">
      <alignment vertical="center"/>
    </xf>
    <xf numFmtId="0" fontId="4" fillId="4" borderId="4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4" borderId="6" xfId="1" applyFont="1" applyFill="1" applyBorder="1">
      <alignment vertical="center"/>
    </xf>
    <xf numFmtId="0" fontId="4" fillId="4" borderId="7" xfId="1" applyFont="1" applyFill="1" applyBorder="1">
      <alignment vertical="center"/>
    </xf>
    <xf numFmtId="0" fontId="4" fillId="4" borderId="8" xfId="1" applyFont="1" applyFill="1" applyBorder="1">
      <alignment vertical="center"/>
    </xf>
    <xf numFmtId="0" fontId="4" fillId="4" borderId="9" xfId="1" applyFont="1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6" borderId="10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49" fontId="7" fillId="6" borderId="1" xfId="2" applyNumberFormat="1" applyFont="1" applyFill="1" applyBorder="1" applyAlignment="1">
      <alignment horizontal="center" vertical="center"/>
    </xf>
    <xf numFmtId="0" fontId="9" fillId="6" borderId="1" xfId="2" applyFont="1" applyFill="1" applyBorder="1">
      <alignment vertical="center"/>
    </xf>
    <xf numFmtId="14" fontId="7" fillId="6" borderId="1" xfId="2" applyNumberFormat="1" applyFont="1" applyFill="1" applyBorder="1">
      <alignment vertical="center"/>
    </xf>
    <xf numFmtId="0" fontId="7" fillId="6" borderId="1" xfId="2" applyFont="1" applyFill="1" applyBorder="1">
      <alignment vertical="center"/>
    </xf>
    <xf numFmtId="0" fontId="10" fillId="6" borderId="1" xfId="2" applyFont="1" applyFill="1" applyBorder="1">
      <alignment vertical="center"/>
    </xf>
    <xf numFmtId="0" fontId="7" fillId="6" borderId="1" xfId="2" applyFont="1" applyFill="1" applyBorder="1" applyAlignment="1">
      <alignment vertical="center" shrinkToFit="1"/>
    </xf>
    <xf numFmtId="56" fontId="7" fillId="0" borderId="1" xfId="2" applyNumberFormat="1" applyFont="1" applyBorder="1" applyAlignment="1">
      <alignment horizontal="center" vertical="center"/>
    </xf>
    <xf numFmtId="0" fontId="11" fillId="0" borderId="0" xfId="2" applyFont="1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3" fillId="7" borderId="0" xfId="2" applyFill="1">
      <alignment vertical="center"/>
    </xf>
    <xf numFmtId="0" fontId="3" fillId="8" borderId="16" xfId="2" applyFill="1" applyBorder="1" applyAlignment="1">
      <alignment horizontal="center" vertical="center"/>
    </xf>
    <xf numFmtId="0" fontId="3" fillId="8" borderId="17" xfId="2" applyFill="1" applyBorder="1" applyAlignment="1">
      <alignment horizontal="center" vertical="center"/>
    </xf>
    <xf numFmtId="0" fontId="3" fillId="8" borderId="18" xfId="2" applyFill="1" applyBorder="1" applyAlignment="1">
      <alignment horizontal="center" vertical="center"/>
    </xf>
    <xf numFmtId="0" fontId="3" fillId="5" borderId="13" xfId="2" applyFill="1" applyBorder="1" applyAlignment="1">
      <alignment horizontal="center" vertical="center"/>
    </xf>
    <xf numFmtId="0" fontId="3" fillId="5" borderId="14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/>
    </xf>
    <xf numFmtId="0" fontId="3" fillId="6" borderId="14" xfId="2" applyFill="1" applyBorder="1" applyAlignment="1">
      <alignment horizontal="center" vertical="center"/>
    </xf>
    <xf numFmtId="0" fontId="3" fillId="6" borderId="15" xfId="2" applyFill="1" applyBorder="1" applyAlignment="1">
      <alignment horizontal="center" vertical="center"/>
    </xf>
    <xf numFmtId="0" fontId="3" fillId="10" borderId="22" xfId="2" applyFill="1" applyBorder="1" applyAlignment="1">
      <alignment horizontal="center" vertical="center"/>
    </xf>
    <xf numFmtId="0" fontId="3" fillId="10" borderId="23" xfId="2" applyFill="1" applyBorder="1" applyAlignment="1">
      <alignment horizontal="center" vertical="center"/>
    </xf>
    <xf numFmtId="0" fontId="3" fillId="10" borderId="24" xfId="2" applyFill="1" applyBorder="1" applyAlignment="1">
      <alignment horizontal="center" vertical="center"/>
    </xf>
    <xf numFmtId="0" fontId="3" fillId="5" borderId="19" xfId="2" applyFill="1" applyBorder="1" applyAlignment="1">
      <alignment horizontal="center" vertical="center"/>
    </xf>
    <xf numFmtId="0" fontId="3" fillId="5" borderId="20" xfId="2" applyFill="1" applyBorder="1" applyAlignment="1">
      <alignment horizontal="center" vertical="center"/>
    </xf>
    <xf numFmtId="0" fontId="3" fillId="6" borderId="19" xfId="2" applyFill="1" applyBorder="1" applyAlignment="1">
      <alignment horizontal="center" vertical="center"/>
    </xf>
    <xf numFmtId="0" fontId="3" fillId="6" borderId="20" xfId="2" applyFill="1" applyBorder="1" applyAlignment="1">
      <alignment horizontal="center" vertical="center"/>
    </xf>
    <xf numFmtId="0" fontId="3" fillId="6" borderId="21" xfId="2" applyFill="1" applyBorder="1" applyAlignment="1">
      <alignment horizontal="center" vertical="center"/>
    </xf>
    <xf numFmtId="0" fontId="3" fillId="5" borderId="15" xfId="2" applyFill="1" applyBorder="1" applyAlignment="1">
      <alignment horizontal="center" vertical="center"/>
    </xf>
    <xf numFmtId="0" fontId="3" fillId="5" borderId="21" xfId="2" applyFill="1" applyBorder="1" applyAlignment="1">
      <alignment horizontal="center" vertical="center"/>
    </xf>
    <xf numFmtId="0" fontId="3" fillId="6" borderId="1" xfId="2" applyFill="1" applyBorder="1">
      <alignment vertical="center"/>
    </xf>
    <xf numFmtId="0" fontId="3" fillId="0" borderId="0" xfId="2" applyAlignment="1">
      <alignment horizontal="lef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6" borderId="1" xfId="2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7" fillId="2" borderId="0" xfId="0" applyFont="1" applyFill="1">
      <alignment vertical="center"/>
    </xf>
    <xf numFmtId="0" fontId="0" fillId="4" borderId="5" xfId="1" applyFont="1" applyFill="1" applyBorder="1">
      <alignment vertical="center"/>
    </xf>
    <xf numFmtId="0" fontId="0" fillId="4" borderId="9" xfId="1" applyFont="1" applyFill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2" fillId="0" borderId="0" xfId="2" applyFont="1" applyAlignment="1">
      <alignment vertical="center" shrinkToFit="1"/>
    </xf>
    <xf numFmtId="0" fontId="3" fillId="0" borderId="0" xfId="2" applyAlignment="1">
      <alignment vertical="center" shrinkToFit="1"/>
    </xf>
    <xf numFmtId="0" fontId="3" fillId="10" borderId="22" xfId="2" applyFill="1" applyBorder="1" applyAlignment="1">
      <alignment horizontal="center" vertical="center" shrinkToFit="1"/>
    </xf>
    <xf numFmtId="0" fontId="3" fillId="8" borderId="16" xfId="2" applyFill="1" applyBorder="1" applyAlignment="1">
      <alignment horizontal="center" vertical="center" shrinkToFit="1"/>
    </xf>
    <xf numFmtId="0" fontId="3" fillId="10" borderId="24" xfId="2" applyFill="1" applyBorder="1" applyAlignment="1">
      <alignment horizontal="center" vertical="center" shrinkToFit="1"/>
    </xf>
    <xf numFmtId="0" fontId="3" fillId="8" borderId="18" xfId="2" applyFill="1" applyBorder="1" applyAlignment="1">
      <alignment horizontal="center" vertical="center" shrinkToFit="1"/>
    </xf>
    <xf numFmtId="0" fontId="3" fillId="0" borderId="0" xfId="2" applyAlignment="1">
      <alignment horizontal="right" vertical="center"/>
    </xf>
    <xf numFmtId="0" fontId="2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3" fillId="9" borderId="20" xfId="2" applyFill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9" borderId="19" xfId="2" applyFill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6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 shrinkToFit="1"/>
    </xf>
    <xf numFmtId="0" fontId="3" fillId="0" borderId="21" xfId="2" applyBorder="1" applyAlignment="1">
      <alignment horizontal="center" vertical="center" shrinkToFit="1"/>
    </xf>
    <xf numFmtId="0" fontId="3" fillId="0" borderId="20" xfId="2" applyBorder="1" applyAlignment="1">
      <alignment horizontal="center" vertical="center" shrinkToFit="1"/>
    </xf>
    <xf numFmtId="0" fontId="3" fillId="0" borderId="19" xfId="2" applyBorder="1" applyAlignment="1">
      <alignment horizontal="center" vertical="center" shrinkToFit="1"/>
    </xf>
    <xf numFmtId="0" fontId="3" fillId="10" borderId="20" xfId="2" applyFill="1" applyBorder="1" applyAlignment="1">
      <alignment horizontal="center" vertical="center"/>
    </xf>
    <xf numFmtId="0" fontId="3" fillId="10" borderId="19" xfId="2" applyFill="1" applyBorder="1" applyAlignment="1">
      <alignment horizontal="center" vertical="center"/>
    </xf>
    <xf numFmtId="0" fontId="3" fillId="9" borderId="21" xfId="2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2" borderId="3" xfId="2" applyFill="1" applyBorder="1" applyAlignment="1">
      <alignment horizontal="left" vertical="top" shrinkToFit="1"/>
    </xf>
    <xf numFmtId="0" fontId="3" fillId="2" borderId="11" xfId="2" applyFill="1" applyBorder="1" applyAlignment="1">
      <alignment horizontal="left" vertical="top" shrinkToFit="1"/>
    </xf>
    <xf numFmtId="0" fontId="3" fillId="2" borderId="3" xfId="2" applyFill="1" applyBorder="1" applyAlignment="1">
      <alignment horizontal="left" vertical="top" wrapText="1"/>
    </xf>
    <xf numFmtId="0" fontId="3" fillId="2" borderId="11" xfId="2" applyFill="1" applyBorder="1" applyAlignment="1">
      <alignment horizontal="left" vertical="top" wrapText="1"/>
    </xf>
    <xf numFmtId="0" fontId="3" fillId="2" borderId="3" xfId="2" applyFill="1" applyBorder="1" applyAlignment="1">
      <alignment horizontal="left" vertical="top"/>
    </xf>
    <xf numFmtId="0" fontId="3" fillId="2" borderId="11" xfId="2" applyFill="1" applyBorder="1" applyAlignment="1">
      <alignment horizontal="left" vertical="top"/>
    </xf>
    <xf numFmtId="0" fontId="3" fillId="0" borderId="12" xfId="2" applyBorder="1" applyAlignment="1">
      <alignment horizontal="center" vertical="center" shrinkToFit="1"/>
    </xf>
    <xf numFmtId="0" fontId="3" fillId="0" borderId="25" xfId="2" applyBorder="1" applyAlignment="1">
      <alignment horizontal="center" vertical="center" shrinkToFit="1"/>
    </xf>
    <xf numFmtId="0" fontId="3" fillId="0" borderId="10" xfId="2" applyBorder="1" applyAlignment="1">
      <alignment horizontal="center" vertical="center" shrinkToFit="1"/>
    </xf>
    <xf numFmtId="14" fontId="7" fillId="6" borderId="1" xfId="2" applyNumberFormat="1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8" fillId="6" borderId="12" xfId="2" applyFont="1" applyFill="1" applyBorder="1" applyAlignment="1">
      <alignment horizontal="center" vertical="center" wrapText="1" shrinkToFit="1"/>
    </xf>
    <xf numFmtId="0" fontId="8" fillId="6" borderId="10" xfId="2" applyFont="1" applyFill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11" xfId="2" applyFont="1" applyFill="1" applyBorder="1" applyAlignment="1">
      <alignment horizontal="center" vertical="center"/>
    </xf>
    <xf numFmtId="49" fontId="7" fillId="6" borderId="3" xfId="2" applyNumberFormat="1" applyFont="1" applyFill="1" applyBorder="1" applyAlignment="1">
      <alignment horizontal="center" vertical="center"/>
    </xf>
    <xf numFmtId="49" fontId="7" fillId="6" borderId="11" xfId="2" applyNumberFormat="1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  <xf numFmtId="14" fontId="7" fillId="6" borderId="12" xfId="2" applyNumberFormat="1" applyFont="1" applyFill="1" applyBorder="1" applyAlignment="1">
      <alignment horizontal="center" vertical="center" shrinkToFit="1"/>
    </xf>
    <xf numFmtId="14" fontId="7" fillId="6" borderId="10" xfId="2" applyNumberFormat="1" applyFont="1" applyFill="1" applyBorder="1" applyAlignment="1">
      <alignment horizontal="center" vertical="center" shrinkToFit="1"/>
    </xf>
    <xf numFmtId="0" fontId="7" fillId="6" borderId="12" xfId="2" applyFont="1" applyFill="1" applyBorder="1" applyAlignment="1">
      <alignment horizontal="center" vertical="center" shrinkToFit="1"/>
    </xf>
    <xf numFmtId="0" fontId="7" fillId="6" borderId="25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6" borderId="12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13" fillId="6" borderId="12" xfId="2" applyFont="1" applyFill="1" applyBorder="1" applyAlignment="1">
      <alignment horizontal="center" vertical="center" shrinkToFit="1"/>
    </xf>
    <xf numFmtId="0" fontId="13" fillId="6" borderId="10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9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opLeftCell="A4" zoomScale="170" zoomScaleNormal="170" workbookViewId="0">
      <selection activeCell="C12" sqref="C12"/>
    </sheetView>
  </sheetViews>
  <sheetFormatPr defaultColWidth="9" defaultRowHeight="13.2" x14ac:dyDescent="0.2"/>
  <cols>
    <col min="1" max="1" width="19.88671875" style="1" customWidth="1"/>
    <col min="2" max="2" width="22.88671875" style="1" customWidth="1"/>
    <col min="3" max="3" width="9" style="1"/>
    <col min="4" max="4" width="13.77734375" style="1" customWidth="1"/>
    <col min="5" max="5" width="18.44140625" style="1" customWidth="1"/>
    <col min="6" max="16384" width="9" style="1"/>
  </cols>
  <sheetData>
    <row r="1" spans="1:2" s="62" customFormat="1" ht="16.2" x14ac:dyDescent="0.2">
      <c r="A1" s="62" t="s">
        <v>44</v>
      </c>
    </row>
    <row r="2" spans="1:2" ht="13.8" thickBot="1" x14ac:dyDescent="0.25"/>
    <row r="3" spans="1:2" ht="19.5" customHeight="1" thickBot="1" x14ac:dyDescent="0.25">
      <c r="A3" s="2" t="s">
        <v>43</v>
      </c>
      <c r="B3" s="3" t="s">
        <v>0</v>
      </c>
    </row>
    <row r="5" spans="1:2" x14ac:dyDescent="0.2">
      <c r="A5" s="74"/>
      <c r="B5" s="74"/>
    </row>
    <row r="6" spans="1:2" ht="13.8" thickBot="1" x14ac:dyDescent="0.25">
      <c r="A6" s="4" t="s">
        <v>1</v>
      </c>
      <c r="B6" s="4" t="s">
        <v>2</v>
      </c>
    </row>
    <row r="7" spans="1:2" x14ac:dyDescent="0.2">
      <c r="A7" s="5" t="s">
        <v>94</v>
      </c>
      <c r="B7" s="63" t="s">
        <v>45</v>
      </c>
    </row>
    <row r="8" spans="1:2" x14ac:dyDescent="0.2">
      <c r="A8" s="6" t="s">
        <v>95</v>
      </c>
      <c r="B8" s="7" t="s">
        <v>46</v>
      </c>
    </row>
    <row r="9" spans="1:2" x14ac:dyDescent="0.2">
      <c r="A9" s="6" t="s">
        <v>93</v>
      </c>
      <c r="B9" s="7" t="s">
        <v>47</v>
      </c>
    </row>
    <row r="10" spans="1:2" x14ac:dyDescent="0.2">
      <c r="A10" s="6" t="s">
        <v>96</v>
      </c>
      <c r="B10" s="7" t="s">
        <v>48</v>
      </c>
    </row>
    <row r="11" spans="1:2" x14ac:dyDescent="0.2">
      <c r="A11" s="6" t="s">
        <v>97</v>
      </c>
      <c r="B11" s="7" t="s">
        <v>49</v>
      </c>
    </row>
    <row r="12" spans="1:2" ht="13.8" thickBot="1" x14ac:dyDescent="0.25">
      <c r="A12" s="8" t="s">
        <v>42</v>
      </c>
      <c r="B12" s="64" t="s">
        <v>42</v>
      </c>
    </row>
    <row r="13" spans="1:2" x14ac:dyDescent="0.2">
      <c r="A13" s="9"/>
      <c r="B13" s="9"/>
    </row>
    <row r="14" spans="1:2" x14ac:dyDescent="0.2">
      <c r="A14" s="75"/>
      <c r="B14" s="75"/>
    </row>
    <row r="15" spans="1:2" ht="13.8" thickBot="1" x14ac:dyDescent="0.25">
      <c r="A15" s="10" t="s">
        <v>3</v>
      </c>
      <c r="B15" s="10" t="s">
        <v>4</v>
      </c>
    </row>
    <row r="16" spans="1:2" x14ac:dyDescent="0.2">
      <c r="A16" s="11" t="s">
        <v>50</v>
      </c>
      <c r="B16" s="12"/>
    </row>
    <row r="17" spans="1:2" x14ac:dyDescent="0.2">
      <c r="A17" s="13" t="s">
        <v>51</v>
      </c>
      <c r="B17" s="14"/>
    </row>
    <row r="18" spans="1:2" x14ac:dyDescent="0.2">
      <c r="A18" s="13" t="s">
        <v>98</v>
      </c>
      <c r="B18" s="14"/>
    </row>
    <row r="19" spans="1:2" x14ac:dyDescent="0.2">
      <c r="A19" s="13" t="s">
        <v>52</v>
      </c>
      <c r="B19" s="14"/>
    </row>
    <row r="20" spans="1:2" x14ac:dyDescent="0.2">
      <c r="A20" s="13" t="s">
        <v>53</v>
      </c>
      <c r="B20" s="14"/>
    </row>
    <row r="21" spans="1:2" ht="13.8" thickBot="1" x14ac:dyDescent="0.25">
      <c r="A21" s="15" t="s">
        <v>42</v>
      </c>
      <c r="B21" s="16"/>
    </row>
    <row r="22" spans="1:2" x14ac:dyDescent="0.2">
      <c r="A22" s="9"/>
      <c r="B22" s="9"/>
    </row>
  </sheetData>
  <mergeCells count="2">
    <mergeCell ref="A5:B5"/>
    <mergeCell ref="A14:B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9"/>
  <sheetViews>
    <sheetView tabSelected="1" topLeftCell="A2" zoomScale="112" zoomScaleNormal="112" workbookViewId="0">
      <selection activeCell="W10" sqref="W10:W11"/>
    </sheetView>
  </sheetViews>
  <sheetFormatPr defaultColWidth="9" defaultRowHeight="13.2" x14ac:dyDescent="0.2"/>
  <cols>
    <col min="1" max="1" width="15.6640625" style="33" customWidth="1"/>
    <col min="2" max="19" width="3.6640625" style="34" customWidth="1"/>
    <col min="20" max="20" width="3.6640625" style="68" customWidth="1"/>
    <col min="21" max="21" width="3.6640625" style="33" customWidth="1"/>
    <col min="22" max="22" width="3.6640625" style="68" customWidth="1"/>
    <col min="23" max="25" width="3.6640625" style="33" customWidth="1"/>
    <col min="26" max="26" width="4.6640625" style="33" customWidth="1"/>
    <col min="27" max="32" width="4.6640625" style="33" hidden="1" customWidth="1"/>
    <col min="33" max="40" width="4.6640625" style="33" customWidth="1"/>
    <col min="41" max="16384" width="9" style="33"/>
  </cols>
  <sheetData>
    <row r="1" spans="1:32" s="56" customFormat="1" ht="16.2" x14ac:dyDescent="0.2">
      <c r="A1" s="58" t="str">
        <f>組み合わせ!$A$3</f>
        <v>2024年度</v>
      </c>
      <c r="B1" s="58" t="s">
        <v>54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67"/>
      <c r="V1" s="67"/>
    </row>
    <row r="3" spans="1:32" x14ac:dyDescent="0.2">
      <c r="B3" s="55" t="s">
        <v>20</v>
      </c>
    </row>
    <row r="4" spans="1:32" x14ac:dyDescent="0.2">
      <c r="B4" s="55" t="s">
        <v>19</v>
      </c>
    </row>
    <row r="5" spans="1:32" ht="15" customHeight="1" x14ac:dyDescent="0.2">
      <c r="A5" s="34"/>
      <c r="B5" s="81" t="str">
        <f>A6</f>
        <v>三菱電機・関東</v>
      </c>
      <c r="C5" s="81"/>
      <c r="D5" s="81"/>
      <c r="E5" s="81" t="str">
        <f>A8</f>
        <v>三菱電機・湘南</v>
      </c>
      <c r="F5" s="81"/>
      <c r="G5" s="81"/>
      <c r="H5" s="81" t="str">
        <f>A10</f>
        <v>本田技研工業</v>
      </c>
      <c r="I5" s="81"/>
      <c r="J5" s="81"/>
      <c r="K5" s="82" t="str">
        <f>A12</f>
        <v>ソニー・本社A</v>
      </c>
      <c r="L5" s="83"/>
      <c r="M5" s="84"/>
      <c r="N5" s="82" t="str">
        <f>A14</f>
        <v>ソニー・厚木A</v>
      </c>
      <c r="O5" s="83"/>
      <c r="P5" s="84"/>
      <c r="Q5" s="83" t="str">
        <f>A16</f>
        <v>-</v>
      </c>
      <c r="R5" s="83"/>
      <c r="S5" s="84"/>
      <c r="T5" s="85" t="s">
        <v>18</v>
      </c>
      <c r="U5" s="85"/>
      <c r="V5" s="86"/>
      <c r="W5" s="76" t="s">
        <v>17</v>
      </c>
      <c r="X5" s="76"/>
      <c r="Y5" s="78"/>
      <c r="Z5" s="54" t="s">
        <v>16</v>
      </c>
    </row>
    <row r="6" spans="1:32" ht="15" customHeight="1" x14ac:dyDescent="0.2">
      <c r="A6" s="89" t="str">
        <f>組み合わせ!$A$7</f>
        <v>三菱電機・関東</v>
      </c>
      <c r="B6" s="53"/>
      <c r="C6" s="48"/>
      <c r="D6" s="47"/>
      <c r="E6" s="50">
        <f>'1部詳細'!$C$13</f>
        <v>5</v>
      </c>
      <c r="F6" s="50" t="s">
        <v>15</v>
      </c>
      <c r="G6" s="50">
        <f>'1部詳細'!$E$13</f>
        <v>0</v>
      </c>
      <c r="H6" s="51">
        <f>'1部詳細'!$J$13</f>
        <v>4</v>
      </c>
      <c r="I6" s="50" t="s">
        <v>15</v>
      </c>
      <c r="J6" s="49">
        <f>'1部詳細'!$L$13</f>
        <v>1</v>
      </c>
      <c r="K6" s="51">
        <f>'1部詳細'!$Q$13</f>
        <v>4</v>
      </c>
      <c r="L6" s="50" t="s">
        <v>15</v>
      </c>
      <c r="M6" s="49">
        <f>'1部詳細'!$S$13</f>
        <v>1</v>
      </c>
      <c r="N6" s="51">
        <f>'1部詳細'!$C$25</f>
        <v>5</v>
      </c>
      <c r="O6" s="50" t="s">
        <v>15</v>
      </c>
      <c r="P6" s="49">
        <f>'1部詳細'!$E$25</f>
        <v>0</v>
      </c>
      <c r="Q6" s="50">
        <f>'1部詳細'!$J$25</f>
        <v>0</v>
      </c>
      <c r="R6" s="50" t="s">
        <v>15</v>
      </c>
      <c r="S6" s="49">
        <f>'1部詳細'!$L$25</f>
        <v>0</v>
      </c>
      <c r="T6" s="71">
        <f t="shared" ref="T6:T17" si="0">B6+E6+H6+K6+N6+Q6</f>
        <v>18</v>
      </c>
      <c r="U6" s="45" t="s">
        <v>15</v>
      </c>
      <c r="V6" s="69">
        <f t="shared" ref="V6:V17" si="1">D6+G6+J6+M6+P6+S6</f>
        <v>2</v>
      </c>
      <c r="W6" s="87">
        <f>COUNTIF(AA6:AF6,1)</f>
        <v>4</v>
      </c>
      <c r="X6" s="76" t="s">
        <v>15</v>
      </c>
      <c r="Y6" s="78">
        <f>COUNTIF(AA6:AF6,0)</f>
        <v>0</v>
      </c>
      <c r="Z6" s="80">
        <v>1</v>
      </c>
      <c r="AA6" s="35" t="str">
        <f>IF(B6&gt;D6,1,IF(B6&lt;D6,0,""))</f>
        <v/>
      </c>
      <c r="AB6" s="35">
        <f>IF(E6&gt;G6,1,IF(E6&lt;G6,0,""))</f>
        <v>1</v>
      </c>
      <c r="AC6" s="35">
        <f>IF(H6&gt;J6,1,IF(H6&lt;J6,0,""))</f>
        <v>1</v>
      </c>
      <c r="AD6" s="35">
        <f>IF(K6&gt;M6,1,IF(K6&lt;M6,0,""))</f>
        <v>1</v>
      </c>
      <c r="AE6" s="35">
        <f>IF(N6&gt;P6,1,IF(N6&lt;P6,0,""))</f>
        <v>1</v>
      </c>
      <c r="AF6" s="35" t="str">
        <f>IF(Q6&gt;S6,1,IF(Q6&lt;S6,0,""))</f>
        <v/>
      </c>
    </row>
    <row r="7" spans="1:32" ht="15" customHeight="1" x14ac:dyDescent="0.2">
      <c r="A7" s="90"/>
      <c r="B7" s="52"/>
      <c r="C7" s="40"/>
      <c r="D7" s="39"/>
      <c r="E7" s="42">
        <f>'1部詳細'!$B$13</f>
        <v>40</v>
      </c>
      <c r="F7" s="42" t="s">
        <v>15</v>
      </c>
      <c r="G7" s="42">
        <f>'1部詳細'!$F$13</f>
        <v>14</v>
      </c>
      <c r="H7" s="43">
        <f>'1部詳細'!$I$13</f>
        <v>36</v>
      </c>
      <c r="I7" s="42" t="s">
        <v>15</v>
      </c>
      <c r="J7" s="41">
        <f>'1部詳細'!$M$13</f>
        <v>13</v>
      </c>
      <c r="K7" s="43">
        <f>'1部詳細'!$P$13</f>
        <v>37</v>
      </c>
      <c r="L7" s="42" t="s">
        <v>15</v>
      </c>
      <c r="M7" s="41">
        <f>'1部詳細'!$T$13</f>
        <v>11</v>
      </c>
      <c r="N7" s="43">
        <f>'1部詳細'!$B$25</f>
        <v>40</v>
      </c>
      <c r="O7" s="42" t="s">
        <v>15</v>
      </c>
      <c r="P7" s="41">
        <f>'1部詳細'!$F$25</f>
        <v>18</v>
      </c>
      <c r="Q7" s="42">
        <f>'1部詳細'!$I$25</f>
        <v>0</v>
      </c>
      <c r="R7" s="42" t="s">
        <v>15</v>
      </c>
      <c r="S7" s="41">
        <f>'1部詳細'!$M$25</f>
        <v>0</v>
      </c>
      <c r="T7" s="72">
        <f t="shared" si="0"/>
        <v>153</v>
      </c>
      <c r="U7" s="37" t="s">
        <v>15</v>
      </c>
      <c r="V7" s="70">
        <f t="shared" si="1"/>
        <v>56</v>
      </c>
      <c r="W7" s="88"/>
      <c r="X7" s="77"/>
      <c r="Y7" s="79"/>
      <c r="Z7" s="80"/>
      <c r="AA7" s="35"/>
      <c r="AB7" s="35"/>
      <c r="AC7" s="35"/>
      <c r="AD7" s="35"/>
      <c r="AE7" s="35"/>
      <c r="AF7" s="35"/>
    </row>
    <row r="8" spans="1:32" ht="15" customHeight="1" x14ac:dyDescent="0.2">
      <c r="A8" s="89" t="str">
        <f>組み合わせ!$A$8</f>
        <v>三菱電機・湘南</v>
      </c>
      <c r="B8" s="51">
        <f>G6</f>
        <v>0</v>
      </c>
      <c r="C8" s="50" t="s">
        <v>15</v>
      </c>
      <c r="D8" s="49">
        <f>E6</f>
        <v>5</v>
      </c>
      <c r="E8" s="48"/>
      <c r="F8" s="48"/>
      <c r="G8" s="48"/>
      <c r="H8" s="51">
        <f>'1部詳細'!$Q$25</f>
        <v>2</v>
      </c>
      <c r="I8" s="50" t="s">
        <v>15</v>
      </c>
      <c r="J8" s="49">
        <f>'1部詳細'!$S$25</f>
        <v>3</v>
      </c>
      <c r="K8" s="51">
        <f>'1部詳細'!$C$37</f>
        <v>4</v>
      </c>
      <c r="L8" s="50" t="s">
        <v>15</v>
      </c>
      <c r="M8" s="49">
        <f>'1部詳細'!$E$37</f>
        <v>1</v>
      </c>
      <c r="N8" s="50">
        <f>'1部詳細'!$J$37</f>
        <v>5</v>
      </c>
      <c r="O8" s="50" t="s">
        <v>15</v>
      </c>
      <c r="P8" s="49">
        <f>'1部詳細'!$L$37</f>
        <v>0</v>
      </c>
      <c r="Q8" s="50">
        <f>'1部詳細'!$Q$37</f>
        <v>0</v>
      </c>
      <c r="R8" s="50" t="s">
        <v>15</v>
      </c>
      <c r="S8" s="49">
        <f>'1部詳細'!$S$37</f>
        <v>0</v>
      </c>
      <c r="T8" s="71">
        <f t="shared" si="0"/>
        <v>11</v>
      </c>
      <c r="U8" s="45" t="s">
        <v>15</v>
      </c>
      <c r="V8" s="69">
        <f t="shared" si="1"/>
        <v>9</v>
      </c>
      <c r="W8" s="87">
        <f>COUNTIF(AA8:AF8,1)</f>
        <v>2</v>
      </c>
      <c r="X8" s="76" t="s">
        <v>15</v>
      </c>
      <c r="Y8" s="78">
        <f>COUNTIF(AA8:AF8,0)</f>
        <v>2</v>
      </c>
      <c r="Z8" s="80">
        <v>3</v>
      </c>
      <c r="AA8" s="35">
        <f>IF(B8&gt;D8,1,IF(B8&lt;D8,0,""))</f>
        <v>0</v>
      </c>
      <c r="AB8" s="35" t="str">
        <f>IF(E8&gt;G8,1,IF(E8&lt;G8,0,""))</f>
        <v/>
      </c>
      <c r="AC8" s="35">
        <f>IF(H8&gt;J8,1,IF(H8&lt;J8,0,""))</f>
        <v>0</v>
      </c>
      <c r="AD8" s="35">
        <f>IF(K8&gt;M8,1,IF(K8&lt;M8,0,""))</f>
        <v>1</v>
      </c>
      <c r="AE8" s="35">
        <f>IF(N8&gt;P8,1,IF(N8&lt;P8,0,""))</f>
        <v>1</v>
      </c>
      <c r="AF8" s="35" t="str">
        <f>IF(Q8&gt;S8,1,IF(Q8&lt;S8,0,""))</f>
        <v/>
      </c>
    </row>
    <row r="9" spans="1:32" ht="15" customHeight="1" x14ac:dyDescent="0.2">
      <c r="A9" s="90"/>
      <c r="B9" s="43">
        <f>G7</f>
        <v>14</v>
      </c>
      <c r="C9" s="42" t="s">
        <v>15</v>
      </c>
      <c r="D9" s="41">
        <f>E7</f>
        <v>40</v>
      </c>
      <c r="E9" s="40"/>
      <c r="F9" s="40"/>
      <c r="G9" s="40"/>
      <c r="H9" s="43">
        <f>'1部詳細'!$P$25</f>
        <v>33</v>
      </c>
      <c r="I9" s="42" t="s">
        <v>15</v>
      </c>
      <c r="J9" s="41">
        <f>'1部詳細'!$T$25</f>
        <v>38</v>
      </c>
      <c r="K9" s="43">
        <f>'1部詳細'!$B$37</f>
        <v>40</v>
      </c>
      <c r="L9" s="42" t="s">
        <v>15</v>
      </c>
      <c r="M9" s="41">
        <f>'1部詳細'!$F$37</f>
        <v>22</v>
      </c>
      <c r="N9" s="42">
        <f>'1部詳細'!$I$37</f>
        <v>40</v>
      </c>
      <c r="O9" s="42" t="s">
        <v>15</v>
      </c>
      <c r="P9" s="41">
        <f>'1部詳細'!$M$37</f>
        <v>13</v>
      </c>
      <c r="Q9" s="42">
        <f>'1部詳細'!$P$37</f>
        <v>0</v>
      </c>
      <c r="R9" s="42" t="s">
        <v>15</v>
      </c>
      <c r="S9" s="41">
        <f>'1部詳細'!$T$37</f>
        <v>0</v>
      </c>
      <c r="T9" s="72">
        <f t="shared" si="0"/>
        <v>127</v>
      </c>
      <c r="U9" s="37" t="s">
        <v>15</v>
      </c>
      <c r="V9" s="70">
        <f t="shared" si="1"/>
        <v>113</v>
      </c>
      <c r="W9" s="88"/>
      <c r="X9" s="77"/>
      <c r="Y9" s="79"/>
      <c r="Z9" s="80"/>
      <c r="AA9" s="35"/>
      <c r="AB9" s="35"/>
      <c r="AC9" s="35"/>
      <c r="AD9" s="35"/>
      <c r="AE9" s="35"/>
      <c r="AF9" s="35"/>
    </row>
    <row r="10" spans="1:32" ht="15" customHeight="1" x14ac:dyDescent="0.2">
      <c r="A10" s="89" t="str">
        <f>組み合わせ!$A$9</f>
        <v>本田技研工業</v>
      </c>
      <c r="B10" s="51">
        <f>J6</f>
        <v>1</v>
      </c>
      <c r="C10" s="50" t="s">
        <v>15</v>
      </c>
      <c r="D10" s="49">
        <f>H6</f>
        <v>4</v>
      </c>
      <c r="E10" s="51">
        <f>J8</f>
        <v>3</v>
      </c>
      <c r="F10" s="50" t="s">
        <v>15</v>
      </c>
      <c r="G10" s="49">
        <f>H8</f>
        <v>2</v>
      </c>
      <c r="H10" s="53"/>
      <c r="I10" s="48"/>
      <c r="J10" s="47"/>
      <c r="K10" s="51">
        <f>'1部詳細'!$C$49</f>
        <v>5</v>
      </c>
      <c r="L10" s="50" t="s">
        <v>15</v>
      </c>
      <c r="M10" s="49">
        <f>'1部詳細'!$E$49</f>
        <v>0</v>
      </c>
      <c r="N10" s="51">
        <f>'1部詳細'!$J$49</f>
        <v>4</v>
      </c>
      <c r="O10" s="50" t="s">
        <v>15</v>
      </c>
      <c r="P10" s="49">
        <f>'1部詳細'!$L$49</f>
        <v>1</v>
      </c>
      <c r="Q10" s="50">
        <f>'1部詳細'!$Q$49</f>
        <v>0</v>
      </c>
      <c r="R10" s="50" t="s">
        <v>15</v>
      </c>
      <c r="S10" s="49">
        <f>'1部詳細'!$S$49</f>
        <v>0</v>
      </c>
      <c r="T10" s="71">
        <f t="shared" si="0"/>
        <v>13</v>
      </c>
      <c r="U10" s="45" t="s">
        <v>15</v>
      </c>
      <c r="V10" s="69">
        <f t="shared" si="1"/>
        <v>7</v>
      </c>
      <c r="W10" s="87">
        <f>COUNTIF(AA10:AF10,1)</f>
        <v>3</v>
      </c>
      <c r="X10" s="76" t="s">
        <v>15</v>
      </c>
      <c r="Y10" s="78">
        <f>COUNTIF(AA10:AF10,0)</f>
        <v>1</v>
      </c>
      <c r="Z10" s="80">
        <v>2</v>
      </c>
      <c r="AA10" s="35">
        <f>IF(B10&gt;D10,1,IF(B10&lt;D10,0,""))</f>
        <v>0</v>
      </c>
      <c r="AB10" s="35">
        <f>IF(E10&gt;G10,1,IF(E10&lt;G10,0,""))</f>
        <v>1</v>
      </c>
      <c r="AC10" s="35" t="str">
        <f>IF(H10&gt;J10,1,IF(H10&lt;J10,0,""))</f>
        <v/>
      </c>
      <c r="AD10" s="35">
        <f>IF(K10&gt;M10,1,IF(K10&lt;M10,0,""))</f>
        <v>1</v>
      </c>
      <c r="AE10" s="35">
        <f>IF(N10&gt;P10,1,IF(N10&lt;P10,0,""))</f>
        <v>1</v>
      </c>
      <c r="AF10" s="35" t="str">
        <f>IF(Q10&gt;S10,1,IF(Q10&lt;S10,0,""))</f>
        <v/>
      </c>
    </row>
    <row r="11" spans="1:32" ht="15" customHeight="1" x14ac:dyDescent="0.2">
      <c r="A11" s="90"/>
      <c r="B11" s="43">
        <f>J7</f>
        <v>13</v>
      </c>
      <c r="C11" s="42" t="s">
        <v>15</v>
      </c>
      <c r="D11" s="41">
        <f>H7</f>
        <v>36</v>
      </c>
      <c r="E11" s="43">
        <f>J9</f>
        <v>38</v>
      </c>
      <c r="F11" s="42" t="s">
        <v>15</v>
      </c>
      <c r="G11" s="41">
        <f>H9</f>
        <v>33</v>
      </c>
      <c r="H11" s="52"/>
      <c r="I11" s="40"/>
      <c r="J11" s="39"/>
      <c r="K11" s="43">
        <f>'1部詳細'!$B$49</f>
        <v>40</v>
      </c>
      <c r="L11" s="42" t="s">
        <v>15</v>
      </c>
      <c r="M11" s="41">
        <f>'1部詳細'!$F$49</f>
        <v>6</v>
      </c>
      <c r="N11" s="43">
        <f>'1部詳細'!$I$49</f>
        <v>39</v>
      </c>
      <c r="O11" s="42" t="s">
        <v>15</v>
      </c>
      <c r="P11" s="41">
        <f>'1部詳細'!$M$49</f>
        <v>14</v>
      </c>
      <c r="Q11" s="42">
        <f>'1部詳細'!$P$49</f>
        <v>0</v>
      </c>
      <c r="R11" s="42" t="s">
        <v>15</v>
      </c>
      <c r="S11" s="41">
        <f>'1部詳細'!$T$49</f>
        <v>0</v>
      </c>
      <c r="T11" s="72">
        <f t="shared" si="0"/>
        <v>130</v>
      </c>
      <c r="U11" s="37" t="s">
        <v>15</v>
      </c>
      <c r="V11" s="70">
        <f t="shared" si="1"/>
        <v>89</v>
      </c>
      <c r="W11" s="88"/>
      <c r="X11" s="77"/>
      <c r="Y11" s="79"/>
      <c r="Z11" s="80"/>
      <c r="AA11" s="35"/>
      <c r="AB11" s="35"/>
      <c r="AC11" s="35"/>
      <c r="AD11" s="35"/>
      <c r="AE11" s="35"/>
      <c r="AF11" s="35"/>
    </row>
    <row r="12" spans="1:32" ht="15" customHeight="1" x14ac:dyDescent="0.2">
      <c r="A12" s="89" t="str">
        <f>組み合わせ!$A$10</f>
        <v>ソニー・本社A</v>
      </c>
      <c r="B12" s="51">
        <f>M6</f>
        <v>1</v>
      </c>
      <c r="C12" s="50" t="s">
        <v>15</v>
      </c>
      <c r="D12" s="49">
        <f>K6</f>
        <v>4</v>
      </c>
      <c r="E12" s="50">
        <f>M8</f>
        <v>1</v>
      </c>
      <c r="F12" s="50" t="s">
        <v>15</v>
      </c>
      <c r="G12" s="50">
        <f>K8</f>
        <v>4</v>
      </c>
      <c r="H12" s="51">
        <f>M10</f>
        <v>0</v>
      </c>
      <c r="I12" s="50" t="s">
        <v>15</v>
      </c>
      <c r="J12" s="49">
        <f>K10</f>
        <v>5</v>
      </c>
      <c r="K12" s="53"/>
      <c r="L12" s="48"/>
      <c r="M12" s="47"/>
      <c r="N12" s="51">
        <f>'1部詳細'!$C$61</f>
        <v>1</v>
      </c>
      <c r="O12" s="50" t="s">
        <v>15</v>
      </c>
      <c r="P12" s="49">
        <f>'1部詳細'!$E$61</f>
        <v>4</v>
      </c>
      <c r="Q12" s="50">
        <f>'1部詳細'!$J$61</f>
        <v>0</v>
      </c>
      <c r="R12" s="50" t="s">
        <v>15</v>
      </c>
      <c r="S12" s="49">
        <f>'1部詳細'!$L$61</f>
        <v>0</v>
      </c>
      <c r="T12" s="71">
        <f t="shared" si="0"/>
        <v>3</v>
      </c>
      <c r="U12" s="45" t="s">
        <v>15</v>
      </c>
      <c r="V12" s="69">
        <f t="shared" si="1"/>
        <v>17</v>
      </c>
      <c r="W12" s="87">
        <f>COUNTIF(AA12:AF12,1)</f>
        <v>0</v>
      </c>
      <c r="X12" s="76" t="s">
        <v>15</v>
      </c>
      <c r="Y12" s="78">
        <f>COUNTIF(AA12:AF12,0)</f>
        <v>4</v>
      </c>
      <c r="Z12" s="80">
        <v>5</v>
      </c>
      <c r="AA12" s="35">
        <f>IF(B12&gt;D12,1,IF(B12&lt;D12,0,""))</f>
        <v>0</v>
      </c>
      <c r="AB12" s="35">
        <f>IF(E12&gt;G12,1,IF(E12&lt;G12,0,""))</f>
        <v>0</v>
      </c>
      <c r="AC12" s="35">
        <f>IF(H12&gt;J12,1,IF(H12&lt;J12,0,""))</f>
        <v>0</v>
      </c>
      <c r="AD12" s="35" t="str">
        <f>IF(K12&gt;M12,1,IF(K12&lt;M12,0,""))</f>
        <v/>
      </c>
      <c r="AE12" s="35">
        <f>IF(N12&gt;P12,1,IF(N12&lt;P12,0,""))</f>
        <v>0</v>
      </c>
      <c r="AF12" s="35" t="str">
        <f>IF(Q12&gt;S12,1,IF(Q12&lt;S12,0,""))</f>
        <v/>
      </c>
    </row>
    <row r="13" spans="1:32" ht="15" customHeight="1" x14ac:dyDescent="0.2">
      <c r="A13" s="90"/>
      <c r="B13" s="43">
        <f>M7</f>
        <v>11</v>
      </c>
      <c r="C13" s="42" t="s">
        <v>15</v>
      </c>
      <c r="D13" s="41">
        <f>K7</f>
        <v>37</v>
      </c>
      <c r="E13" s="42">
        <f>M9</f>
        <v>22</v>
      </c>
      <c r="F13" s="42" t="s">
        <v>15</v>
      </c>
      <c r="G13" s="42">
        <f>K9</f>
        <v>40</v>
      </c>
      <c r="H13" s="43">
        <f>M11</f>
        <v>6</v>
      </c>
      <c r="I13" s="42" t="s">
        <v>15</v>
      </c>
      <c r="J13" s="41">
        <f>K11</f>
        <v>40</v>
      </c>
      <c r="K13" s="52"/>
      <c r="L13" s="40"/>
      <c r="M13" s="39"/>
      <c r="N13" s="43">
        <f>'1部詳細'!$B$61</f>
        <v>21</v>
      </c>
      <c r="O13" s="42" t="s">
        <v>15</v>
      </c>
      <c r="P13" s="41">
        <f>'1部詳細'!$F$61</f>
        <v>36</v>
      </c>
      <c r="Q13" s="42">
        <f>'1部詳細'!$I$61</f>
        <v>0</v>
      </c>
      <c r="R13" s="42" t="s">
        <v>15</v>
      </c>
      <c r="S13" s="41">
        <f>'1部詳細'!$M$61</f>
        <v>0</v>
      </c>
      <c r="T13" s="72">
        <f t="shared" si="0"/>
        <v>60</v>
      </c>
      <c r="U13" s="37" t="s">
        <v>15</v>
      </c>
      <c r="V13" s="70">
        <f t="shared" si="1"/>
        <v>153</v>
      </c>
      <c r="W13" s="88"/>
      <c r="X13" s="77"/>
      <c r="Y13" s="79"/>
      <c r="Z13" s="80"/>
      <c r="AA13" s="35"/>
      <c r="AB13" s="35"/>
      <c r="AC13" s="35"/>
      <c r="AD13" s="35"/>
      <c r="AE13" s="35"/>
      <c r="AF13" s="35"/>
    </row>
    <row r="14" spans="1:32" ht="15" customHeight="1" x14ac:dyDescent="0.2">
      <c r="A14" s="89" t="str">
        <f>組み合わせ!$A$11</f>
        <v>ソニー・厚木A</v>
      </c>
      <c r="B14" s="51">
        <f>P6</f>
        <v>0</v>
      </c>
      <c r="C14" s="50" t="s">
        <v>15</v>
      </c>
      <c r="D14" s="49">
        <f>N6</f>
        <v>5</v>
      </c>
      <c r="E14" s="50">
        <f>P8</f>
        <v>0</v>
      </c>
      <c r="F14" s="50" t="s">
        <v>15</v>
      </c>
      <c r="G14" s="50">
        <f>N8</f>
        <v>5</v>
      </c>
      <c r="H14" s="51">
        <f>P10</f>
        <v>1</v>
      </c>
      <c r="I14" s="50" t="s">
        <v>15</v>
      </c>
      <c r="J14" s="49">
        <f>N10</f>
        <v>4</v>
      </c>
      <c r="K14" s="51">
        <f>P12</f>
        <v>4</v>
      </c>
      <c r="L14" s="50" t="s">
        <v>15</v>
      </c>
      <c r="M14" s="49">
        <f>N12</f>
        <v>1</v>
      </c>
      <c r="N14" s="53"/>
      <c r="O14" s="48"/>
      <c r="P14" s="47"/>
      <c r="Q14" s="50">
        <f>'1部詳細'!$Q$61</f>
        <v>0</v>
      </c>
      <c r="R14" s="50" t="s">
        <v>15</v>
      </c>
      <c r="S14" s="49">
        <f>'1部詳細'!$S$61</f>
        <v>0</v>
      </c>
      <c r="T14" s="71">
        <f t="shared" si="0"/>
        <v>5</v>
      </c>
      <c r="U14" s="45" t="s">
        <v>15</v>
      </c>
      <c r="V14" s="69">
        <f t="shared" si="1"/>
        <v>15</v>
      </c>
      <c r="W14" s="87">
        <f>COUNTIF(AA14:AF14,1)</f>
        <v>1</v>
      </c>
      <c r="X14" s="76" t="s">
        <v>15</v>
      </c>
      <c r="Y14" s="78">
        <f>COUNTIF(AA14:AF14,0)</f>
        <v>3</v>
      </c>
      <c r="Z14" s="80">
        <v>4</v>
      </c>
      <c r="AA14" s="35">
        <f>IF(B14&gt;D14,1,IF(B14&lt;D14,0,""))</f>
        <v>0</v>
      </c>
      <c r="AB14" s="35">
        <f>IF(E14&gt;G14,1,IF(E14&lt;G14,0,""))</f>
        <v>0</v>
      </c>
      <c r="AC14" s="35">
        <f>IF(H14&gt;J14,1,IF(H14&lt;J14,0,""))</f>
        <v>0</v>
      </c>
      <c r="AD14" s="35">
        <f>IF(K14&gt;M14,1,IF(K14&lt;M14,0,""))</f>
        <v>1</v>
      </c>
      <c r="AE14" s="35" t="str">
        <f>IF(N14&gt;P14,1,IF(N14&lt;P14,0,""))</f>
        <v/>
      </c>
      <c r="AF14" s="35" t="str">
        <f>IF(Q14&gt;S14,1,IF(Q14&lt;S14,0,""))</f>
        <v/>
      </c>
    </row>
    <row r="15" spans="1:32" ht="15" customHeight="1" x14ac:dyDescent="0.2">
      <c r="A15" s="90"/>
      <c r="B15" s="43">
        <f>P7</f>
        <v>18</v>
      </c>
      <c r="C15" s="42" t="s">
        <v>15</v>
      </c>
      <c r="D15" s="41">
        <f>N7</f>
        <v>40</v>
      </c>
      <c r="E15" s="42">
        <f>P9</f>
        <v>13</v>
      </c>
      <c r="F15" s="42" t="s">
        <v>15</v>
      </c>
      <c r="G15" s="42">
        <f>N9</f>
        <v>40</v>
      </c>
      <c r="H15" s="43">
        <f>P11</f>
        <v>14</v>
      </c>
      <c r="I15" s="42" t="s">
        <v>15</v>
      </c>
      <c r="J15" s="41">
        <f>N11</f>
        <v>39</v>
      </c>
      <c r="K15" s="43">
        <f>P13</f>
        <v>36</v>
      </c>
      <c r="L15" s="42" t="s">
        <v>15</v>
      </c>
      <c r="M15" s="41">
        <f>N13</f>
        <v>21</v>
      </c>
      <c r="N15" s="52"/>
      <c r="O15" s="40"/>
      <c r="P15" s="39"/>
      <c r="Q15" s="42">
        <f>'1部詳細'!$P$61</f>
        <v>0</v>
      </c>
      <c r="R15" s="42" t="s">
        <v>15</v>
      </c>
      <c r="S15" s="41">
        <f>'1部詳細'!$T$61</f>
        <v>0</v>
      </c>
      <c r="T15" s="72">
        <f t="shared" si="0"/>
        <v>81</v>
      </c>
      <c r="U15" s="37" t="s">
        <v>15</v>
      </c>
      <c r="V15" s="70">
        <f t="shared" si="1"/>
        <v>140</v>
      </c>
      <c r="W15" s="88"/>
      <c r="X15" s="77"/>
      <c r="Y15" s="79"/>
      <c r="Z15" s="80"/>
      <c r="AA15" s="35"/>
      <c r="AB15" s="35"/>
      <c r="AC15" s="35"/>
      <c r="AD15" s="35"/>
      <c r="AE15" s="35"/>
      <c r="AF15" s="35"/>
    </row>
    <row r="16" spans="1:32" ht="15" customHeight="1" x14ac:dyDescent="0.2">
      <c r="A16" s="89" t="str">
        <f>組み合わせ!$A$12</f>
        <v>-</v>
      </c>
      <c r="B16" s="51">
        <f>S6</f>
        <v>0</v>
      </c>
      <c r="C16" s="50" t="s">
        <v>15</v>
      </c>
      <c r="D16" s="49">
        <f>Q6</f>
        <v>0</v>
      </c>
      <c r="E16" s="50">
        <f>S8</f>
        <v>0</v>
      </c>
      <c r="F16" s="50" t="s">
        <v>15</v>
      </c>
      <c r="G16" s="50">
        <f>Q8</f>
        <v>0</v>
      </c>
      <c r="H16" s="51">
        <f>S10</f>
        <v>0</v>
      </c>
      <c r="I16" s="50" t="s">
        <v>15</v>
      </c>
      <c r="J16" s="49">
        <f>Q10</f>
        <v>0</v>
      </c>
      <c r="K16" s="51">
        <f>S12</f>
        <v>0</v>
      </c>
      <c r="L16" s="50" t="s">
        <v>15</v>
      </c>
      <c r="M16" s="49">
        <f>Q12</f>
        <v>0</v>
      </c>
      <c r="N16" s="51">
        <f>S14</f>
        <v>0</v>
      </c>
      <c r="O16" s="50" t="s">
        <v>15</v>
      </c>
      <c r="P16" s="49">
        <f>Q14</f>
        <v>0</v>
      </c>
      <c r="Q16" s="48"/>
      <c r="R16" s="48"/>
      <c r="S16" s="47"/>
      <c r="T16" s="71">
        <f t="shared" si="0"/>
        <v>0</v>
      </c>
      <c r="U16" s="45" t="s">
        <v>14</v>
      </c>
      <c r="V16" s="69">
        <f t="shared" si="1"/>
        <v>0</v>
      </c>
      <c r="W16" s="87">
        <f>COUNTIF(AA16:AF16,1)</f>
        <v>0</v>
      </c>
      <c r="X16" s="76" t="s">
        <v>14</v>
      </c>
      <c r="Y16" s="78">
        <f>COUNTIF(AA16:AF16,0)</f>
        <v>0</v>
      </c>
      <c r="Z16" s="80"/>
      <c r="AA16" s="35" t="str">
        <f>IF(B16&gt;D16,1,IF(B16&lt;D16,0,""))</f>
        <v/>
      </c>
      <c r="AB16" s="35" t="str">
        <f>IF(E16&gt;G16,1,IF(E16&lt;G16,0,""))</f>
        <v/>
      </c>
      <c r="AC16" s="35" t="str">
        <f>IF(H16&gt;J16,1,IF(H16&lt;J16,0,""))</f>
        <v/>
      </c>
      <c r="AD16" s="35" t="str">
        <f>IF(K16&gt;M16,1,IF(K16&lt;M16,0,""))</f>
        <v/>
      </c>
      <c r="AE16" s="35" t="str">
        <f>IF(N16&gt;P16,1,IF(N16&lt;P16,0,""))</f>
        <v/>
      </c>
      <c r="AF16" s="35" t="str">
        <f>IF(Q16&gt;S16,1,IF(Q16&lt;S16,0,""))</f>
        <v/>
      </c>
    </row>
    <row r="17" spans="1:32" ht="15" customHeight="1" x14ac:dyDescent="0.2">
      <c r="A17" s="90"/>
      <c r="B17" s="43">
        <f>S7</f>
        <v>0</v>
      </c>
      <c r="C17" s="42" t="s">
        <v>13</v>
      </c>
      <c r="D17" s="41">
        <f>Q7</f>
        <v>0</v>
      </c>
      <c r="E17" s="42">
        <f>S9</f>
        <v>0</v>
      </c>
      <c r="F17" s="42" t="s">
        <v>13</v>
      </c>
      <c r="G17" s="42">
        <f>Q9</f>
        <v>0</v>
      </c>
      <c r="H17" s="43">
        <f>S11</f>
        <v>0</v>
      </c>
      <c r="I17" s="42" t="s">
        <v>13</v>
      </c>
      <c r="J17" s="41">
        <f>Q11</f>
        <v>0</v>
      </c>
      <c r="K17" s="43">
        <f>S13</f>
        <v>0</v>
      </c>
      <c r="L17" s="42" t="s">
        <v>13</v>
      </c>
      <c r="M17" s="41">
        <f>Q13</f>
        <v>0</v>
      </c>
      <c r="N17" s="43">
        <f>S15</f>
        <v>0</v>
      </c>
      <c r="O17" s="42" t="s">
        <v>13</v>
      </c>
      <c r="P17" s="41">
        <f>Q15</f>
        <v>0</v>
      </c>
      <c r="Q17" s="40"/>
      <c r="R17" s="40"/>
      <c r="S17" s="39"/>
      <c r="T17" s="72">
        <f t="shared" si="0"/>
        <v>0</v>
      </c>
      <c r="U17" s="37" t="s">
        <v>12</v>
      </c>
      <c r="V17" s="70">
        <f t="shared" si="1"/>
        <v>0</v>
      </c>
      <c r="W17" s="88"/>
      <c r="X17" s="77"/>
      <c r="Y17" s="79"/>
      <c r="Z17" s="80"/>
      <c r="AA17" s="35"/>
      <c r="AB17" s="35"/>
      <c r="AC17" s="35"/>
      <c r="AD17" s="35"/>
      <c r="AE17" s="35"/>
      <c r="AF17" s="35"/>
    </row>
    <row r="21" spans="1:32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2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2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2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2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32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2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2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38">
    <mergeCell ref="A16:A17"/>
    <mergeCell ref="A6:A7"/>
    <mergeCell ref="A8:A9"/>
    <mergeCell ref="A10:A11"/>
    <mergeCell ref="A12:A13"/>
    <mergeCell ref="A14:A15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W8:W9"/>
    <mergeCell ref="X8:X9"/>
    <mergeCell ref="Y8:Y9"/>
    <mergeCell ref="Z8:Z9"/>
    <mergeCell ref="W10:W11"/>
    <mergeCell ref="X10:X11"/>
    <mergeCell ref="Y10:Y11"/>
    <mergeCell ref="Z10:Z11"/>
    <mergeCell ref="X6:X7"/>
    <mergeCell ref="Y6:Y7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</mergeCells>
  <phoneticPr fontId="1"/>
  <conditionalFormatting sqref="B8:D9">
    <cfRule type="expression" dxfId="89" priority="25" stopIfTrue="1">
      <formula>AND($B$8=0,$D$8=0)</formula>
    </cfRule>
  </conditionalFormatting>
  <conditionalFormatting sqref="B10:D11">
    <cfRule type="expression" dxfId="88" priority="20" stopIfTrue="1">
      <formula>AND($B$10=0,$D$10=0)</formula>
    </cfRule>
  </conditionalFormatting>
  <conditionalFormatting sqref="B12:D13">
    <cfRule type="expression" dxfId="87" priority="19" stopIfTrue="1">
      <formula>AND($B$12=0,$D$12=0)</formula>
    </cfRule>
  </conditionalFormatting>
  <conditionalFormatting sqref="B14:D15">
    <cfRule type="expression" dxfId="86" priority="18" stopIfTrue="1">
      <formula>AND($B$14=0,$D$14=0)</formula>
    </cfRule>
  </conditionalFormatting>
  <conditionalFormatting sqref="B16:D17">
    <cfRule type="expression" dxfId="85" priority="17" stopIfTrue="1">
      <formula>AND($B$16=0,$D$16=0)</formula>
    </cfRule>
  </conditionalFormatting>
  <conditionalFormatting sqref="E6:G7">
    <cfRule type="expression" dxfId="84" priority="30" stopIfTrue="1">
      <formula>AND($E$6=0,$G$6=0)</formula>
    </cfRule>
  </conditionalFormatting>
  <conditionalFormatting sqref="E10:G11">
    <cfRule type="expression" dxfId="83" priority="16" stopIfTrue="1">
      <formula>AND($E$10=0,$G$10=0)</formula>
    </cfRule>
  </conditionalFormatting>
  <conditionalFormatting sqref="E12:G13">
    <cfRule type="expression" dxfId="82" priority="15" stopIfTrue="1">
      <formula>AND(XEV$12=0,$G$12=0)</formula>
    </cfRule>
  </conditionalFormatting>
  <conditionalFormatting sqref="E14:G15">
    <cfRule type="expression" dxfId="81" priority="14" stopIfTrue="1">
      <formula>AND($E$14=0,$G$14=0)</formula>
    </cfRule>
  </conditionalFormatting>
  <conditionalFormatting sqref="E16:G17">
    <cfRule type="expression" dxfId="80" priority="13" stopIfTrue="1">
      <formula>AND($E$16=0,$G$16=0)</formula>
    </cfRule>
  </conditionalFormatting>
  <conditionalFormatting sqref="H6:J7">
    <cfRule type="expression" dxfId="79" priority="29" stopIfTrue="1">
      <formula>AND($H$6=0,$J$6=0)</formula>
    </cfRule>
  </conditionalFormatting>
  <conditionalFormatting sqref="H8:J9">
    <cfRule type="expression" dxfId="78" priority="24" stopIfTrue="1">
      <formula>AND($H$8=0,$J$8=0)</formula>
    </cfRule>
  </conditionalFormatting>
  <conditionalFormatting sqref="H12:J13">
    <cfRule type="expression" dxfId="77" priority="12" stopIfTrue="1">
      <formula>AND($H$12=0,$J$12=0)</formula>
    </cfRule>
  </conditionalFormatting>
  <conditionalFormatting sqref="H14:J15">
    <cfRule type="expression" dxfId="76" priority="11" stopIfTrue="1">
      <formula>AND($H$14=0,$J$14=0)</formula>
    </cfRule>
  </conditionalFormatting>
  <conditionalFormatting sqref="H16:J17">
    <cfRule type="expression" dxfId="75" priority="10" stopIfTrue="1">
      <formula>AND($H$16=0,$J$16=0)</formula>
    </cfRule>
  </conditionalFormatting>
  <conditionalFormatting sqref="K6:M7">
    <cfRule type="expression" dxfId="74" priority="28" stopIfTrue="1">
      <formula>AND($K$6=0,$M$6=0)</formula>
    </cfRule>
  </conditionalFormatting>
  <conditionalFormatting sqref="K8:M9">
    <cfRule type="expression" dxfId="73" priority="23" stopIfTrue="1">
      <formula>AND($K$8=0,$M$8=0)</formula>
    </cfRule>
  </conditionalFormatting>
  <conditionalFormatting sqref="K10:M11">
    <cfRule type="expression" dxfId="72" priority="9" stopIfTrue="1">
      <formula>AND($K$10=0,$M$10=0)</formula>
    </cfRule>
  </conditionalFormatting>
  <conditionalFormatting sqref="K14:M15">
    <cfRule type="expression" dxfId="71" priority="8" stopIfTrue="1">
      <formula>AND($K$14=0,$M$14=0)</formula>
    </cfRule>
  </conditionalFormatting>
  <conditionalFormatting sqref="K16:M17">
    <cfRule type="expression" dxfId="70" priority="7" stopIfTrue="1">
      <formula>AND($K$16=0,$M$16=0)</formula>
    </cfRule>
  </conditionalFormatting>
  <conditionalFormatting sqref="N6:P7">
    <cfRule type="expression" dxfId="69" priority="27" stopIfTrue="1">
      <formula>AND($N$6=0,$P$6=0)</formula>
    </cfRule>
  </conditionalFormatting>
  <conditionalFormatting sqref="N8:P9">
    <cfRule type="expression" dxfId="68" priority="22" stopIfTrue="1">
      <formula>AND($N$8=0,$P$8=0)</formula>
    </cfRule>
  </conditionalFormatting>
  <conditionalFormatting sqref="N10:P11">
    <cfRule type="expression" dxfId="67" priority="6" stopIfTrue="1">
      <formula>AND($N$10=0,$P$10=0)</formula>
    </cfRule>
  </conditionalFormatting>
  <conditionalFormatting sqref="N12:P13">
    <cfRule type="expression" dxfId="66" priority="5" stopIfTrue="1">
      <formula>AND($N$12=0,$P$12=0)</formula>
    </cfRule>
  </conditionalFormatting>
  <conditionalFormatting sqref="N16:P17">
    <cfRule type="expression" dxfId="65" priority="4" stopIfTrue="1">
      <formula>AND($N$16=0,$P$16=0)</formula>
    </cfRule>
  </conditionalFormatting>
  <conditionalFormatting sqref="Q6:S7">
    <cfRule type="expression" dxfId="64" priority="26" stopIfTrue="1">
      <formula>AND($Q$6=0,$S$6=0)</formula>
    </cfRule>
  </conditionalFormatting>
  <conditionalFormatting sqref="Q8:S9">
    <cfRule type="expression" dxfId="63" priority="21" stopIfTrue="1">
      <formula>AND($Q$8=0,$S$8=0)</formula>
    </cfRule>
  </conditionalFormatting>
  <conditionalFormatting sqref="Q10:S11">
    <cfRule type="expression" dxfId="62" priority="3" stopIfTrue="1">
      <formula>AND($Q$10=0,$S$10=0)</formula>
    </cfRule>
  </conditionalFormatting>
  <conditionalFormatting sqref="Q12:S13">
    <cfRule type="expression" dxfId="61" priority="2" stopIfTrue="1">
      <formula>AND($Q$12=0,$S$12=0)</formula>
    </cfRule>
  </conditionalFormatting>
  <conditionalFormatting sqref="Q14:S15">
    <cfRule type="expression" dxfId="60" priority="1" stopIfTrue="1">
      <formula>AND($Q$14=0,$S$14=0)</formula>
    </cfRule>
  </conditionalFormatting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"/>
  <sheetViews>
    <sheetView topLeftCell="A2" zoomScale="112" zoomScaleNormal="112" workbookViewId="0">
      <selection activeCell="AH18" sqref="AH18"/>
    </sheetView>
  </sheetViews>
  <sheetFormatPr defaultColWidth="9" defaultRowHeight="13.2" x14ac:dyDescent="0.2"/>
  <cols>
    <col min="1" max="1" width="15.6640625" style="33" customWidth="1"/>
    <col min="2" max="19" width="3.6640625" style="34" customWidth="1"/>
    <col min="20" max="20" width="4.109375" style="33" customWidth="1"/>
    <col min="21" max="21" width="3.6640625" style="33" customWidth="1"/>
    <col min="22" max="22" width="4.21875" style="33" customWidth="1"/>
    <col min="23" max="25" width="3.6640625" style="33" customWidth="1"/>
    <col min="26" max="26" width="4.6640625" style="33" customWidth="1"/>
    <col min="27" max="32" width="4.6640625" style="33" hidden="1" customWidth="1"/>
    <col min="33" max="40" width="4.6640625" style="33" customWidth="1"/>
    <col min="41" max="16384" width="9" style="33"/>
  </cols>
  <sheetData>
    <row r="1" spans="1:32" s="56" customFormat="1" ht="16.2" x14ac:dyDescent="0.2">
      <c r="A1" s="58" t="str">
        <f>組み合わせ!$A$3</f>
        <v>2024年度</v>
      </c>
      <c r="B1" s="58" t="s">
        <v>55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32" x14ac:dyDescent="0.2">
      <c r="Z2" s="73"/>
    </row>
    <row r="3" spans="1:32" x14ac:dyDescent="0.2">
      <c r="B3" s="55" t="s">
        <v>20</v>
      </c>
    </row>
    <row r="4" spans="1:32" x14ac:dyDescent="0.2">
      <c r="B4" s="55" t="s">
        <v>19</v>
      </c>
    </row>
    <row r="5" spans="1:32" ht="15" customHeight="1" x14ac:dyDescent="0.2">
      <c r="A5" s="34"/>
      <c r="B5" s="81" t="str">
        <f>A6</f>
        <v>ANAシステムズ</v>
      </c>
      <c r="C5" s="81"/>
      <c r="D5" s="81"/>
      <c r="E5" s="81" t="str">
        <f>A8</f>
        <v>SCSK</v>
      </c>
      <c r="F5" s="81"/>
      <c r="G5" s="81"/>
      <c r="H5" s="81" t="str">
        <f>A10</f>
        <v>東芝研究開発センター</v>
      </c>
      <c r="I5" s="81"/>
      <c r="J5" s="81"/>
      <c r="K5" s="82" t="str">
        <f>A12</f>
        <v>三菱電機大船A</v>
      </c>
      <c r="L5" s="83"/>
      <c r="M5" s="84"/>
      <c r="N5" s="82" t="str">
        <f>A14</f>
        <v>三菱電機鎌倉</v>
      </c>
      <c r="O5" s="83"/>
      <c r="P5" s="84"/>
      <c r="Q5" s="83" t="str">
        <f>A16</f>
        <v>-</v>
      </c>
      <c r="R5" s="83"/>
      <c r="S5" s="84"/>
      <c r="T5" s="85" t="s">
        <v>18</v>
      </c>
      <c r="U5" s="85"/>
      <c r="V5" s="86"/>
      <c r="W5" s="76" t="s">
        <v>17</v>
      </c>
      <c r="X5" s="76"/>
      <c r="Y5" s="78"/>
      <c r="Z5" s="54" t="s">
        <v>16</v>
      </c>
    </row>
    <row r="6" spans="1:32" ht="15" customHeight="1" x14ac:dyDescent="0.2">
      <c r="A6" s="91" t="str">
        <f>組み合わせ!$B$7</f>
        <v>ANAシステムズ</v>
      </c>
      <c r="B6" s="53"/>
      <c r="C6" s="48"/>
      <c r="D6" s="47"/>
      <c r="E6" s="50">
        <f>'2部詳細'!$C$13</f>
        <v>1</v>
      </c>
      <c r="F6" s="50" t="s">
        <v>27</v>
      </c>
      <c r="G6" s="50">
        <f>'2部詳細'!$E$13</f>
        <v>4</v>
      </c>
      <c r="H6" s="51">
        <f>'2部詳細'!$J$13</f>
        <v>2</v>
      </c>
      <c r="I6" s="50" t="s">
        <v>27</v>
      </c>
      <c r="J6" s="49">
        <f>'2部詳細'!$L$13</f>
        <v>3</v>
      </c>
      <c r="K6" s="51">
        <f>'2部詳細'!$Q$13</f>
        <v>2</v>
      </c>
      <c r="L6" s="50" t="s">
        <v>27</v>
      </c>
      <c r="M6" s="49">
        <f>'2部詳細'!$S$13</f>
        <v>3</v>
      </c>
      <c r="N6" s="51">
        <f>'2部詳細'!$C$25</f>
        <v>0</v>
      </c>
      <c r="O6" s="50" t="s">
        <v>27</v>
      </c>
      <c r="P6" s="49">
        <f>'2部詳細'!$E$25</f>
        <v>5</v>
      </c>
      <c r="Q6" s="50">
        <f>'2部詳細'!$J$25</f>
        <v>0</v>
      </c>
      <c r="R6" s="50" t="s">
        <v>27</v>
      </c>
      <c r="S6" s="49">
        <f>'2部詳細'!$L$25</f>
        <v>0</v>
      </c>
      <c r="T6" s="46">
        <f t="shared" ref="T6:T17" si="0">B6+E6+H6+K6+N6+Q6</f>
        <v>5</v>
      </c>
      <c r="U6" s="45" t="s">
        <v>27</v>
      </c>
      <c r="V6" s="44">
        <f t="shared" ref="V6:V17" si="1">D6+G6+J6+M6+P6+S6</f>
        <v>15</v>
      </c>
      <c r="W6" s="87">
        <f>COUNTIF(AA6:AF6,1)</f>
        <v>0</v>
      </c>
      <c r="X6" s="76" t="s">
        <v>27</v>
      </c>
      <c r="Y6" s="78">
        <f>COUNTIF(AA6:AF6,0)</f>
        <v>4</v>
      </c>
      <c r="Z6" s="80">
        <v>5</v>
      </c>
      <c r="AA6" s="35" t="str">
        <f>IF(B6&gt;D6,1,IF(B6&lt;D6,0,""))</f>
        <v/>
      </c>
      <c r="AB6" s="35">
        <f>IF(E6&gt;G6,1,IF(E6&lt;G6,0,""))</f>
        <v>0</v>
      </c>
      <c r="AC6" s="35">
        <f>IF(H6&gt;J6,1,IF(H6&lt;J6,0,""))</f>
        <v>0</v>
      </c>
      <c r="AD6" s="35">
        <f>IF(K6&gt;M6,1,IF(K6&lt;M6,0,""))</f>
        <v>0</v>
      </c>
      <c r="AE6" s="35">
        <f>IF(N6&gt;P6,1,IF(N6&lt;P6,0,""))</f>
        <v>0</v>
      </c>
      <c r="AF6" s="35" t="str">
        <f>IF(Q6&gt;S6,1,IF(Q6&lt;S6,0,""))</f>
        <v/>
      </c>
    </row>
    <row r="7" spans="1:32" ht="15" customHeight="1" x14ac:dyDescent="0.2">
      <c r="A7" s="92"/>
      <c r="B7" s="52"/>
      <c r="C7" s="40"/>
      <c r="D7" s="39"/>
      <c r="E7" s="42">
        <f>'2部詳細'!$B$13</f>
        <v>19</v>
      </c>
      <c r="F7" s="42" t="s">
        <v>27</v>
      </c>
      <c r="G7" s="42">
        <f>'2部詳細'!$F$13</f>
        <v>34</v>
      </c>
      <c r="H7" s="43">
        <f>'2部詳細'!$I$13</f>
        <v>30</v>
      </c>
      <c r="I7" s="42" t="s">
        <v>27</v>
      </c>
      <c r="J7" s="41">
        <f>'2部詳細'!$M$13</f>
        <v>30</v>
      </c>
      <c r="K7" s="43">
        <f>'2部詳細'!$P$13</f>
        <v>19</v>
      </c>
      <c r="L7" s="42" t="s">
        <v>27</v>
      </c>
      <c r="M7" s="41">
        <f>'2部詳細'!$T$13</f>
        <v>31</v>
      </c>
      <c r="N7" s="43">
        <f>'2部詳細'!$B$25</f>
        <v>11</v>
      </c>
      <c r="O7" s="42" t="s">
        <v>27</v>
      </c>
      <c r="P7" s="41">
        <f>'2部詳細'!$F$25</f>
        <v>40</v>
      </c>
      <c r="Q7" s="42">
        <f>'2部詳細'!$I$25</f>
        <v>0</v>
      </c>
      <c r="R7" s="42" t="s">
        <v>27</v>
      </c>
      <c r="S7" s="41">
        <f>'2部詳細'!$M$25</f>
        <v>0</v>
      </c>
      <c r="T7" s="38">
        <f t="shared" si="0"/>
        <v>79</v>
      </c>
      <c r="U7" s="37" t="s">
        <v>27</v>
      </c>
      <c r="V7" s="36">
        <f t="shared" si="1"/>
        <v>135</v>
      </c>
      <c r="W7" s="88"/>
      <c r="X7" s="77"/>
      <c r="Y7" s="79"/>
      <c r="Z7" s="80"/>
      <c r="AA7" s="35"/>
      <c r="AB7" s="35"/>
      <c r="AC7" s="35"/>
      <c r="AD7" s="35"/>
      <c r="AE7" s="35"/>
      <c r="AF7" s="35"/>
    </row>
    <row r="8" spans="1:32" ht="15" customHeight="1" x14ac:dyDescent="0.2">
      <c r="A8" s="91" t="str">
        <f>組み合わせ!$B$8</f>
        <v>SCSK</v>
      </c>
      <c r="B8" s="51">
        <f>G6</f>
        <v>4</v>
      </c>
      <c r="C8" s="50" t="s">
        <v>27</v>
      </c>
      <c r="D8" s="49">
        <f>E6</f>
        <v>1</v>
      </c>
      <c r="E8" s="48"/>
      <c r="F8" s="48"/>
      <c r="G8" s="48"/>
      <c r="H8" s="51">
        <f>'2部詳細'!$Q$25</f>
        <v>0</v>
      </c>
      <c r="I8" s="50" t="s">
        <v>27</v>
      </c>
      <c r="J8" s="49">
        <v>5</v>
      </c>
      <c r="K8" s="51">
        <f>'2部詳細'!$C$37</f>
        <v>4</v>
      </c>
      <c r="L8" s="50" t="s">
        <v>27</v>
      </c>
      <c r="M8" s="49">
        <f>'2部詳細'!$E$37</f>
        <v>1</v>
      </c>
      <c r="N8" s="50">
        <f>'2部詳細'!$J$37</f>
        <v>5</v>
      </c>
      <c r="O8" s="50" t="s">
        <v>27</v>
      </c>
      <c r="P8" s="49">
        <f>'2部詳細'!$L$37</f>
        <v>0</v>
      </c>
      <c r="Q8" s="50">
        <f>'2部詳細'!$Q$37</f>
        <v>0</v>
      </c>
      <c r="R8" s="50" t="s">
        <v>27</v>
      </c>
      <c r="S8" s="49">
        <f>'2部詳細'!$S$37</f>
        <v>0</v>
      </c>
      <c r="T8" s="46">
        <f t="shared" si="0"/>
        <v>13</v>
      </c>
      <c r="U8" s="45" t="s">
        <v>27</v>
      </c>
      <c r="V8" s="44">
        <f t="shared" si="1"/>
        <v>7</v>
      </c>
      <c r="W8" s="87">
        <f>COUNTIF(AA8:AF8,1)</f>
        <v>3</v>
      </c>
      <c r="X8" s="76" t="s">
        <v>27</v>
      </c>
      <c r="Y8" s="78">
        <f>COUNTIF(AA8:AF8,0)</f>
        <v>1</v>
      </c>
      <c r="Z8" s="80">
        <v>1</v>
      </c>
      <c r="AA8" s="35">
        <f>IF(B8&gt;D8,1,IF(B8&lt;D8,0,""))</f>
        <v>1</v>
      </c>
      <c r="AB8" s="35" t="str">
        <f>IF(E8&gt;G8,1,IF(E8&lt;G8,0,""))</f>
        <v/>
      </c>
      <c r="AC8" s="35">
        <f>IF(H8&gt;J8,1,IF(H8&lt;J8,0,""))</f>
        <v>0</v>
      </c>
      <c r="AD8" s="35">
        <f>IF(K8&gt;M8,1,IF(K8&lt;M8,0,""))</f>
        <v>1</v>
      </c>
      <c r="AE8" s="35">
        <f>IF(N8&gt;P8,1,IF(N8&lt;P8,0,""))</f>
        <v>1</v>
      </c>
      <c r="AF8" s="35" t="str">
        <f>IF(Q8&gt;S8,1,IF(Q8&lt;S8,0,""))</f>
        <v/>
      </c>
    </row>
    <row r="9" spans="1:32" ht="15" customHeight="1" x14ac:dyDescent="0.2">
      <c r="A9" s="92"/>
      <c r="B9" s="43">
        <f>G7</f>
        <v>34</v>
      </c>
      <c r="C9" s="42" t="s">
        <v>27</v>
      </c>
      <c r="D9" s="41">
        <f>E7</f>
        <v>19</v>
      </c>
      <c r="E9" s="40"/>
      <c r="F9" s="40"/>
      <c r="G9" s="40"/>
      <c r="H9" s="43">
        <f>'2部詳細'!$P$25</f>
        <v>0</v>
      </c>
      <c r="I9" s="42" t="s">
        <v>27</v>
      </c>
      <c r="J9" s="41">
        <v>40</v>
      </c>
      <c r="K9" s="43">
        <f>'2部詳細'!$B$37</f>
        <v>39</v>
      </c>
      <c r="L9" s="42" t="s">
        <v>27</v>
      </c>
      <c r="M9" s="41">
        <f>'2部詳細'!$F$37</f>
        <v>21</v>
      </c>
      <c r="N9" s="42">
        <f>'2部詳細'!$I$37</f>
        <v>40</v>
      </c>
      <c r="O9" s="42" t="s">
        <v>27</v>
      </c>
      <c r="P9" s="41">
        <f>'2部詳細'!$M$37</f>
        <v>16</v>
      </c>
      <c r="Q9" s="42">
        <f>'2部詳細'!$P$37</f>
        <v>0</v>
      </c>
      <c r="R9" s="42" t="s">
        <v>27</v>
      </c>
      <c r="S9" s="41">
        <f>'2部詳細'!$T$37</f>
        <v>0</v>
      </c>
      <c r="T9" s="38">
        <f t="shared" si="0"/>
        <v>113</v>
      </c>
      <c r="U9" s="37" t="s">
        <v>27</v>
      </c>
      <c r="V9" s="36">
        <f t="shared" si="1"/>
        <v>96</v>
      </c>
      <c r="W9" s="88"/>
      <c r="X9" s="77"/>
      <c r="Y9" s="79"/>
      <c r="Z9" s="80"/>
      <c r="AA9" s="35"/>
      <c r="AB9" s="35"/>
      <c r="AC9" s="35"/>
      <c r="AD9" s="35"/>
      <c r="AE9" s="35"/>
      <c r="AF9" s="35"/>
    </row>
    <row r="10" spans="1:32" ht="15" customHeight="1" x14ac:dyDescent="0.2">
      <c r="A10" s="91" t="str">
        <f>組み合わせ!$B$9</f>
        <v>東芝研究開発センター</v>
      </c>
      <c r="B10" s="51">
        <f>J6</f>
        <v>3</v>
      </c>
      <c r="C10" s="50" t="s">
        <v>27</v>
      </c>
      <c r="D10" s="49">
        <f>H6</f>
        <v>2</v>
      </c>
      <c r="E10" s="51">
        <v>0</v>
      </c>
      <c r="F10" s="50" t="s">
        <v>27</v>
      </c>
      <c r="G10" s="49">
        <v>5</v>
      </c>
      <c r="H10" s="53"/>
      <c r="I10" s="48"/>
      <c r="J10" s="47"/>
      <c r="K10" s="51">
        <f>'2部詳細'!$C$49</f>
        <v>3</v>
      </c>
      <c r="L10" s="50" t="s">
        <v>27</v>
      </c>
      <c r="M10" s="49">
        <f>'2部詳細'!$E$49</f>
        <v>2</v>
      </c>
      <c r="N10" s="51">
        <f>'2部詳細'!$J$49</f>
        <v>2</v>
      </c>
      <c r="O10" s="50" t="s">
        <v>27</v>
      </c>
      <c r="P10" s="49">
        <f>'2部詳細'!$L$49</f>
        <v>3</v>
      </c>
      <c r="Q10" s="50">
        <f>'2部詳細'!$Q$49</f>
        <v>0</v>
      </c>
      <c r="R10" s="50" t="s">
        <v>27</v>
      </c>
      <c r="S10" s="49">
        <f>'2部詳細'!$S$49</f>
        <v>0</v>
      </c>
      <c r="T10" s="46">
        <f t="shared" si="0"/>
        <v>8</v>
      </c>
      <c r="U10" s="45" t="s">
        <v>27</v>
      </c>
      <c r="V10" s="44">
        <f t="shared" si="1"/>
        <v>12</v>
      </c>
      <c r="W10" s="87">
        <f>COUNTIF(AA10:AF10,1)</f>
        <v>2</v>
      </c>
      <c r="X10" s="76" t="s">
        <v>27</v>
      </c>
      <c r="Y10" s="78">
        <f>COUNTIF(AA10:AF10,0)</f>
        <v>2</v>
      </c>
      <c r="Z10" s="80">
        <v>3</v>
      </c>
      <c r="AA10" s="35">
        <f>IF(B10&gt;D10,1,IF(B10&lt;D10,0,""))</f>
        <v>1</v>
      </c>
      <c r="AB10" s="35">
        <f>IF(E10&gt;G10,1,IF(E10&lt;G10,0,""))</f>
        <v>0</v>
      </c>
      <c r="AC10" s="35" t="str">
        <f>IF(H10&gt;J10,1,IF(H10&lt;J10,0,""))</f>
        <v/>
      </c>
      <c r="AD10" s="35">
        <f>IF(K10&gt;M10,1,IF(K10&lt;M10,0,""))</f>
        <v>1</v>
      </c>
      <c r="AE10" s="35">
        <f>IF(N10&gt;P10,1,IF(N10&lt;P10,0,""))</f>
        <v>0</v>
      </c>
      <c r="AF10" s="35" t="str">
        <f>IF(Q10&gt;S10,1,IF(Q10&lt;S10,0,""))</f>
        <v/>
      </c>
    </row>
    <row r="11" spans="1:32" ht="15" customHeight="1" x14ac:dyDescent="0.2">
      <c r="A11" s="92"/>
      <c r="B11" s="43">
        <f>J7</f>
        <v>30</v>
      </c>
      <c r="C11" s="42" t="s">
        <v>27</v>
      </c>
      <c r="D11" s="41">
        <f>H7</f>
        <v>30</v>
      </c>
      <c r="E11" s="43">
        <v>0</v>
      </c>
      <c r="F11" s="42" t="s">
        <v>27</v>
      </c>
      <c r="G11" s="41">
        <v>40</v>
      </c>
      <c r="H11" s="52"/>
      <c r="I11" s="40"/>
      <c r="J11" s="39"/>
      <c r="K11" s="43">
        <f>'2部詳細'!$B$49</f>
        <v>26</v>
      </c>
      <c r="L11" s="42" t="s">
        <v>27</v>
      </c>
      <c r="M11" s="41">
        <f>'2部詳細'!$F$49</f>
        <v>26</v>
      </c>
      <c r="N11" s="43">
        <f>'2部詳細'!$I$49</f>
        <v>30</v>
      </c>
      <c r="O11" s="42" t="s">
        <v>27</v>
      </c>
      <c r="P11" s="41">
        <f>'2部詳細'!$M$49</f>
        <v>28</v>
      </c>
      <c r="Q11" s="42">
        <f>'2部詳細'!$P$49</f>
        <v>0</v>
      </c>
      <c r="R11" s="42" t="s">
        <v>27</v>
      </c>
      <c r="S11" s="41">
        <f>'2部詳細'!$T$49</f>
        <v>0</v>
      </c>
      <c r="T11" s="38">
        <f t="shared" si="0"/>
        <v>86</v>
      </c>
      <c r="U11" s="37" t="s">
        <v>27</v>
      </c>
      <c r="V11" s="36">
        <f t="shared" si="1"/>
        <v>124</v>
      </c>
      <c r="W11" s="88"/>
      <c r="X11" s="77"/>
      <c r="Y11" s="79"/>
      <c r="Z11" s="80"/>
      <c r="AA11" s="35"/>
      <c r="AB11" s="35"/>
      <c r="AC11" s="35"/>
      <c r="AD11" s="35"/>
      <c r="AE11" s="35"/>
      <c r="AF11" s="35"/>
    </row>
    <row r="12" spans="1:32" ht="15" customHeight="1" x14ac:dyDescent="0.2">
      <c r="A12" s="91" t="str">
        <f>組み合わせ!$B$10</f>
        <v>三菱電機大船A</v>
      </c>
      <c r="B12" s="51">
        <f>M6</f>
        <v>3</v>
      </c>
      <c r="C12" s="50" t="s">
        <v>27</v>
      </c>
      <c r="D12" s="49">
        <f>K6</f>
        <v>2</v>
      </c>
      <c r="E12" s="50">
        <f>M8</f>
        <v>1</v>
      </c>
      <c r="F12" s="50" t="s">
        <v>27</v>
      </c>
      <c r="G12" s="50">
        <f>K8</f>
        <v>4</v>
      </c>
      <c r="H12" s="51">
        <f>M10</f>
        <v>2</v>
      </c>
      <c r="I12" s="50" t="s">
        <v>27</v>
      </c>
      <c r="J12" s="49">
        <f>K10</f>
        <v>3</v>
      </c>
      <c r="K12" s="53"/>
      <c r="L12" s="48"/>
      <c r="M12" s="47"/>
      <c r="N12" s="51">
        <f>'2部詳細'!$C$61</f>
        <v>2</v>
      </c>
      <c r="O12" s="50" t="s">
        <v>27</v>
      </c>
      <c r="P12" s="49">
        <f>'2部詳細'!$E$61</f>
        <v>3</v>
      </c>
      <c r="Q12" s="50">
        <f>'2部詳細'!$J$61</f>
        <v>0</v>
      </c>
      <c r="R12" s="50" t="s">
        <v>27</v>
      </c>
      <c r="S12" s="49">
        <f>'2部詳細'!$L$61</f>
        <v>0</v>
      </c>
      <c r="T12" s="46">
        <f t="shared" si="0"/>
        <v>8</v>
      </c>
      <c r="U12" s="45" t="s">
        <v>27</v>
      </c>
      <c r="V12" s="44">
        <f t="shared" si="1"/>
        <v>12</v>
      </c>
      <c r="W12" s="87">
        <f>COUNTIF(AA12:AF12,1)</f>
        <v>1</v>
      </c>
      <c r="X12" s="76" t="s">
        <v>27</v>
      </c>
      <c r="Y12" s="78">
        <f>COUNTIF(AA12:AF12,0)</f>
        <v>3</v>
      </c>
      <c r="Z12" s="80">
        <v>4</v>
      </c>
      <c r="AA12" s="35">
        <f>IF(B12&gt;D12,1,IF(B12&lt;D12,0,""))</f>
        <v>1</v>
      </c>
      <c r="AB12" s="35">
        <f>IF(E12&gt;G12,1,IF(E12&lt;G12,0,""))</f>
        <v>0</v>
      </c>
      <c r="AC12" s="35">
        <f>IF(H12&gt;J12,1,IF(H12&lt;J12,0,""))</f>
        <v>0</v>
      </c>
      <c r="AD12" s="35" t="str">
        <f>IF(K12&gt;M12,1,IF(K12&lt;M12,0,""))</f>
        <v/>
      </c>
      <c r="AE12" s="35">
        <f>IF(N12&gt;P12,1,IF(N12&lt;P12,0,""))</f>
        <v>0</v>
      </c>
      <c r="AF12" s="35" t="str">
        <f>IF(Q12&gt;S12,1,IF(Q12&lt;S12,0,""))</f>
        <v/>
      </c>
    </row>
    <row r="13" spans="1:32" ht="15" customHeight="1" x14ac:dyDescent="0.2">
      <c r="A13" s="92"/>
      <c r="B13" s="43">
        <f>M7</f>
        <v>31</v>
      </c>
      <c r="C13" s="42" t="s">
        <v>27</v>
      </c>
      <c r="D13" s="41">
        <f>K7</f>
        <v>19</v>
      </c>
      <c r="E13" s="42">
        <f>M9</f>
        <v>21</v>
      </c>
      <c r="F13" s="42" t="s">
        <v>27</v>
      </c>
      <c r="G13" s="42">
        <f>K9</f>
        <v>39</v>
      </c>
      <c r="H13" s="43">
        <f>M11</f>
        <v>26</v>
      </c>
      <c r="I13" s="42" t="s">
        <v>27</v>
      </c>
      <c r="J13" s="41">
        <f>K11</f>
        <v>26</v>
      </c>
      <c r="K13" s="52"/>
      <c r="L13" s="40"/>
      <c r="M13" s="39"/>
      <c r="N13" s="43">
        <f>'2部詳細'!$B$61</f>
        <v>30</v>
      </c>
      <c r="O13" s="42" t="s">
        <v>27</v>
      </c>
      <c r="P13" s="41">
        <f>'2部詳細'!$F$61</f>
        <v>27</v>
      </c>
      <c r="Q13" s="42">
        <f>'2部詳細'!$I$61</f>
        <v>0</v>
      </c>
      <c r="R13" s="42" t="s">
        <v>27</v>
      </c>
      <c r="S13" s="41">
        <f>'2部詳細'!$M$61</f>
        <v>0</v>
      </c>
      <c r="T13" s="38">
        <f t="shared" si="0"/>
        <v>108</v>
      </c>
      <c r="U13" s="37" t="s">
        <v>27</v>
      </c>
      <c r="V13" s="36">
        <f t="shared" si="1"/>
        <v>111</v>
      </c>
      <c r="W13" s="88"/>
      <c r="X13" s="77"/>
      <c r="Y13" s="79"/>
      <c r="Z13" s="80"/>
      <c r="AA13" s="35"/>
      <c r="AB13" s="35"/>
      <c r="AC13" s="35"/>
      <c r="AD13" s="35"/>
      <c r="AE13" s="35"/>
      <c r="AF13" s="35"/>
    </row>
    <row r="14" spans="1:32" ht="15" customHeight="1" x14ac:dyDescent="0.2">
      <c r="A14" s="91" t="str">
        <f>組み合わせ!$B$11</f>
        <v>三菱電機鎌倉</v>
      </c>
      <c r="B14" s="51">
        <f>P6</f>
        <v>5</v>
      </c>
      <c r="C14" s="50" t="s">
        <v>27</v>
      </c>
      <c r="D14" s="49">
        <f>N6</f>
        <v>0</v>
      </c>
      <c r="E14" s="50">
        <f>P8</f>
        <v>0</v>
      </c>
      <c r="F14" s="50" t="s">
        <v>27</v>
      </c>
      <c r="G14" s="50">
        <f>N8</f>
        <v>5</v>
      </c>
      <c r="H14" s="51">
        <f>P10</f>
        <v>3</v>
      </c>
      <c r="I14" s="50" t="s">
        <v>27</v>
      </c>
      <c r="J14" s="49">
        <f>N10</f>
        <v>2</v>
      </c>
      <c r="K14" s="51">
        <f>P12</f>
        <v>3</v>
      </c>
      <c r="L14" s="50" t="s">
        <v>27</v>
      </c>
      <c r="M14" s="49">
        <f>N12</f>
        <v>2</v>
      </c>
      <c r="N14" s="53"/>
      <c r="O14" s="48"/>
      <c r="P14" s="47"/>
      <c r="Q14" s="50">
        <f>'2部詳細'!$Q$61</f>
        <v>0</v>
      </c>
      <c r="R14" s="50" t="s">
        <v>27</v>
      </c>
      <c r="S14" s="49">
        <f>'2部詳細'!$S$61</f>
        <v>0</v>
      </c>
      <c r="T14" s="46">
        <f t="shared" si="0"/>
        <v>11</v>
      </c>
      <c r="U14" s="45" t="s">
        <v>27</v>
      </c>
      <c r="V14" s="44">
        <f t="shared" si="1"/>
        <v>9</v>
      </c>
      <c r="W14" s="87">
        <f>COUNTIF(AA14:AF14,1)</f>
        <v>3</v>
      </c>
      <c r="X14" s="76" t="s">
        <v>27</v>
      </c>
      <c r="Y14" s="78">
        <f>COUNTIF(AA14:AF14,0)</f>
        <v>1</v>
      </c>
      <c r="Z14" s="80">
        <v>2</v>
      </c>
      <c r="AA14" s="35">
        <f>IF(B14&gt;D14,1,IF(B14&lt;D14,0,""))</f>
        <v>1</v>
      </c>
      <c r="AB14" s="35">
        <f>IF(E14&gt;G14,1,IF(E14&lt;G14,0,""))</f>
        <v>0</v>
      </c>
      <c r="AC14" s="35">
        <f>IF(H14&gt;J14,1,IF(H14&lt;J14,0,""))</f>
        <v>1</v>
      </c>
      <c r="AD14" s="35">
        <f>IF(K14&gt;M14,1,IF(K14&lt;M14,0,""))</f>
        <v>1</v>
      </c>
      <c r="AE14" s="35" t="str">
        <f>IF(N14&gt;P14,1,IF(N14&lt;P14,0,""))</f>
        <v/>
      </c>
      <c r="AF14" s="35" t="str">
        <f>IF(Q14&gt;S14,1,IF(Q14&lt;S14,0,""))</f>
        <v/>
      </c>
    </row>
    <row r="15" spans="1:32" ht="15" customHeight="1" x14ac:dyDescent="0.2">
      <c r="A15" s="92"/>
      <c r="B15" s="43">
        <f>P7</f>
        <v>40</v>
      </c>
      <c r="C15" s="42" t="s">
        <v>27</v>
      </c>
      <c r="D15" s="41">
        <f>N7</f>
        <v>11</v>
      </c>
      <c r="E15" s="42">
        <f>P9</f>
        <v>16</v>
      </c>
      <c r="F15" s="42" t="s">
        <v>27</v>
      </c>
      <c r="G15" s="42">
        <f>N9</f>
        <v>40</v>
      </c>
      <c r="H15" s="43">
        <f>P11</f>
        <v>28</v>
      </c>
      <c r="I15" s="42" t="s">
        <v>27</v>
      </c>
      <c r="J15" s="41">
        <f>N11</f>
        <v>30</v>
      </c>
      <c r="K15" s="43">
        <f>P13</f>
        <v>27</v>
      </c>
      <c r="L15" s="42" t="s">
        <v>27</v>
      </c>
      <c r="M15" s="41">
        <f>N13</f>
        <v>30</v>
      </c>
      <c r="N15" s="52"/>
      <c r="O15" s="40"/>
      <c r="P15" s="39"/>
      <c r="Q15" s="42">
        <f>'2部詳細'!$P$61</f>
        <v>0</v>
      </c>
      <c r="R15" s="42" t="s">
        <v>27</v>
      </c>
      <c r="S15" s="41">
        <f>'2部詳細'!$T$61</f>
        <v>0</v>
      </c>
      <c r="T15" s="38">
        <f t="shared" si="0"/>
        <v>111</v>
      </c>
      <c r="U15" s="37" t="s">
        <v>27</v>
      </c>
      <c r="V15" s="36">
        <f t="shared" si="1"/>
        <v>111</v>
      </c>
      <c r="W15" s="88"/>
      <c r="X15" s="77"/>
      <c r="Y15" s="79"/>
      <c r="Z15" s="80"/>
      <c r="AA15" s="35"/>
      <c r="AB15" s="35"/>
      <c r="AC15" s="35"/>
      <c r="AD15" s="35"/>
      <c r="AE15" s="35"/>
      <c r="AF15" s="35"/>
    </row>
    <row r="16" spans="1:32" ht="15" customHeight="1" x14ac:dyDescent="0.2">
      <c r="A16" s="91" t="str">
        <f>組み合わせ!$B$12</f>
        <v>-</v>
      </c>
      <c r="B16" s="51">
        <f>S6</f>
        <v>0</v>
      </c>
      <c r="C16" s="50" t="s">
        <v>27</v>
      </c>
      <c r="D16" s="49">
        <f>Q6</f>
        <v>0</v>
      </c>
      <c r="E16" s="50">
        <f>S8</f>
        <v>0</v>
      </c>
      <c r="F16" s="50" t="s">
        <v>27</v>
      </c>
      <c r="G16" s="50">
        <f>Q8</f>
        <v>0</v>
      </c>
      <c r="H16" s="51">
        <f>S10</f>
        <v>0</v>
      </c>
      <c r="I16" s="50" t="s">
        <v>27</v>
      </c>
      <c r="J16" s="49">
        <f>Q10</f>
        <v>0</v>
      </c>
      <c r="K16" s="51">
        <f>S12</f>
        <v>0</v>
      </c>
      <c r="L16" s="50" t="s">
        <v>27</v>
      </c>
      <c r="M16" s="49">
        <f>Q12</f>
        <v>0</v>
      </c>
      <c r="N16" s="51">
        <f>S14</f>
        <v>0</v>
      </c>
      <c r="O16" s="50" t="s">
        <v>27</v>
      </c>
      <c r="P16" s="49">
        <f>Q14</f>
        <v>0</v>
      </c>
      <c r="Q16" s="48"/>
      <c r="R16" s="48"/>
      <c r="S16" s="47"/>
      <c r="T16" s="46">
        <f t="shared" si="0"/>
        <v>0</v>
      </c>
      <c r="U16" s="45" t="s">
        <v>27</v>
      </c>
      <c r="V16" s="44">
        <f t="shared" si="1"/>
        <v>0</v>
      </c>
      <c r="W16" s="87">
        <f>COUNTIF(AA16:AF16,1)</f>
        <v>0</v>
      </c>
      <c r="X16" s="76" t="s">
        <v>27</v>
      </c>
      <c r="Y16" s="78">
        <f>COUNTIF(AA16:AF16,0)</f>
        <v>0</v>
      </c>
      <c r="Z16" s="80"/>
      <c r="AA16" s="35" t="str">
        <f>IF(B16&gt;D16,1,IF(B16&lt;D16,0,""))</f>
        <v/>
      </c>
      <c r="AB16" s="35" t="str">
        <f>IF(E16&gt;G16,1,IF(E16&lt;G16,0,""))</f>
        <v/>
      </c>
      <c r="AC16" s="35" t="str">
        <f>IF(H16&gt;J16,1,IF(H16&lt;J16,0,""))</f>
        <v/>
      </c>
      <c r="AD16" s="35" t="str">
        <f>IF(K16&gt;M16,1,IF(K16&lt;M16,0,""))</f>
        <v/>
      </c>
      <c r="AE16" s="35" t="str">
        <f>IF(N16&gt;P16,1,IF(N16&lt;P16,0,""))</f>
        <v/>
      </c>
      <c r="AF16" s="35" t="str">
        <f>IF(Q16&gt;S16,1,IF(Q16&lt;S16,0,""))</f>
        <v/>
      </c>
    </row>
    <row r="17" spans="1:32" ht="15" customHeight="1" x14ac:dyDescent="0.2">
      <c r="A17" s="92"/>
      <c r="B17" s="43">
        <f>S7</f>
        <v>0</v>
      </c>
      <c r="C17" s="42" t="s">
        <v>27</v>
      </c>
      <c r="D17" s="41">
        <f>Q7</f>
        <v>0</v>
      </c>
      <c r="E17" s="42">
        <f>S9</f>
        <v>0</v>
      </c>
      <c r="F17" s="42" t="s">
        <v>27</v>
      </c>
      <c r="G17" s="42">
        <f>Q9</f>
        <v>0</v>
      </c>
      <c r="H17" s="43">
        <f>S11</f>
        <v>0</v>
      </c>
      <c r="I17" s="42" t="s">
        <v>27</v>
      </c>
      <c r="J17" s="41">
        <f>Q11</f>
        <v>0</v>
      </c>
      <c r="K17" s="43">
        <f>S13</f>
        <v>0</v>
      </c>
      <c r="L17" s="42" t="s">
        <v>27</v>
      </c>
      <c r="M17" s="41">
        <f>Q13</f>
        <v>0</v>
      </c>
      <c r="N17" s="43">
        <f>S15</f>
        <v>0</v>
      </c>
      <c r="O17" s="42" t="s">
        <v>27</v>
      </c>
      <c r="P17" s="41">
        <f>Q15</f>
        <v>0</v>
      </c>
      <c r="Q17" s="40"/>
      <c r="R17" s="40"/>
      <c r="S17" s="39"/>
      <c r="T17" s="38">
        <f t="shared" si="0"/>
        <v>0</v>
      </c>
      <c r="U17" s="37" t="s">
        <v>27</v>
      </c>
      <c r="V17" s="36">
        <f t="shared" si="1"/>
        <v>0</v>
      </c>
      <c r="W17" s="88"/>
      <c r="X17" s="77"/>
      <c r="Y17" s="79"/>
      <c r="Z17" s="80"/>
      <c r="AA17" s="35"/>
      <c r="AB17" s="35"/>
      <c r="AC17" s="35"/>
      <c r="AD17" s="35"/>
      <c r="AE17" s="35"/>
      <c r="AF17" s="35"/>
    </row>
    <row r="21" spans="1:32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2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2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2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2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32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2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2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38">
    <mergeCell ref="A16:A17"/>
    <mergeCell ref="B5:D5"/>
    <mergeCell ref="E5:G5"/>
    <mergeCell ref="H5:J5"/>
    <mergeCell ref="K5:M5"/>
    <mergeCell ref="A6:A7"/>
    <mergeCell ref="A8:A9"/>
    <mergeCell ref="A10:A11"/>
    <mergeCell ref="A12:A13"/>
    <mergeCell ref="A14:A15"/>
    <mergeCell ref="N5:P5"/>
    <mergeCell ref="Q5:S5"/>
    <mergeCell ref="T5:V5"/>
    <mergeCell ref="W5:Y5"/>
    <mergeCell ref="W6:W7"/>
    <mergeCell ref="X6:X7"/>
    <mergeCell ref="Y6:Y7"/>
    <mergeCell ref="Z6:Z7"/>
    <mergeCell ref="Y14:Y15"/>
    <mergeCell ref="Z14:Z15"/>
    <mergeCell ref="W8:W9"/>
    <mergeCell ref="X8:X9"/>
    <mergeCell ref="Y8:Y9"/>
    <mergeCell ref="Z8:Z9"/>
    <mergeCell ref="W10:W11"/>
    <mergeCell ref="X10:X11"/>
    <mergeCell ref="Y10:Y11"/>
    <mergeCell ref="X14:X15"/>
    <mergeCell ref="Z10:Z11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</mergeCells>
  <phoneticPr fontId="1"/>
  <conditionalFormatting sqref="B8:D9">
    <cfRule type="expression" dxfId="59" priority="25" stopIfTrue="1">
      <formula>AND($B$8=0,$D$8=0)</formula>
    </cfRule>
  </conditionalFormatting>
  <conditionalFormatting sqref="B10:D11">
    <cfRule type="expression" dxfId="58" priority="20" stopIfTrue="1">
      <formula>AND($B$10=0,$D$10=0)</formula>
    </cfRule>
  </conditionalFormatting>
  <conditionalFormatting sqref="B12:D13">
    <cfRule type="expression" dxfId="57" priority="19" stopIfTrue="1">
      <formula>AND($B$12=0,$D$12=0)</formula>
    </cfRule>
  </conditionalFormatting>
  <conditionalFormatting sqref="B14:D15">
    <cfRule type="expression" dxfId="56" priority="18" stopIfTrue="1">
      <formula>AND($B$14=0,$D$14=0)</formula>
    </cfRule>
  </conditionalFormatting>
  <conditionalFormatting sqref="B16:D17">
    <cfRule type="expression" dxfId="55" priority="17" stopIfTrue="1">
      <formula>AND($B$16=0,$D$16=0)</formula>
    </cfRule>
  </conditionalFormatting>
  <conditionalFormatting sqref="E6:G7">
    <cfRule type="expression" dxfId="54" priority="30" stopIfTrue="1">
      <formula>AND($E$6=0,$G$6=0)</formula>
    </cfRule>
  </conditionalFormatting>
  <conditionalFormatting sqref="E10:G11">
    <cfRule type="expression" dxfId="53" priority="16" stopIfTrue="1">
      <formula>AND($E$10=0,$G$10=0)</formula>
    </cfRule>
  </conditionalFormatting>
  <conditionalFormatting sqref="E12:G13">
    <cfRule type="expression" dxfId="52" priority="15" stopIfTrue="1">
      <formula>AND(XEV$12=0,$G$12=0)</formula>
    </cfRule>
  </conditionalFormatting>
  <conditionalFormatting sqref="E14:G15">
    <cfRule type="expression" dxfId="51" priority="14" stopIfTrue="1">
      <formula>AND($E$14=0,$G$14=0)</formula>
    </cfRule>
  </conditionalFormatting>
  <conditionalFormatting sqref="E16:G17">
    <cfRule type="expression" dxfId="50" priority="13" stopIfTrue="1">
      <formula>AND($E$16=0,$G$16=0)</formula>
    </cfRule>
  </conditionalFormatting>
  <conditionalFormatting sqref="H6:J7">
    <cfRule type="expression" dxfId="49" priority="29" stopIfTrue="1">
      <formula>AND($H$6=0,$J$6=0)</formula>
    </cfRule>
  </conditionalFormatting>
  <conditionalFormatting sqref="H8:J9">
    <cfRule type="expression" dxfId="48" priority="24" stopIfTrue="1">
      <formula>AND($H$8=0,$J$8=0)</formula>
    </cfRule>
  </conditionalFormatting>
  <conditionalFormatting sqref="H12:J13">
    <cfRule type="expression" dxfId="47" priority="12" stopIfTrue="1">
      <formula>AND($H$12=0,$J$12=0)</formula>
    </cfRule>
  </conditionalFormatting>
  <conditionalFormatting sqref="H14:J15">
    <cfRule type="expression" dxfId="46" priority="11" stopIfTrue="1">
      <formula>AND($H$14=0,$J$14=0)</formula>
    </cfRule>
  </conditionalFormatting>
  <conditionalFormatting sqref="H16:J17">
    <cfRule type="expression" dxfId="45" priority="10" stopIfTrue="1">
      <formula>AND($H$16=0,$J$16=0)</formula>
    </cfRule>
  </conditionalFormatting>
  <conditionalFormatting sqref="K6:M7">
    <cfRule type="expression" dxfId="44" priority="28" stopIfTrue="1">
      <formula>AND($K$6=0,$M$6=0)</formula>
    </cfRule>
  </conditionalFormatting>
  <conditionalFormatting sqref="K8:M9">
    <cfRule type="expression" dxfId="43" priority="23" stopIfTrue="1">
      <formula>AND($K$8=0,$M$8=0)</formula>
    </cfRule>
  </conditionalFormatting>
  <conditionalFormatting sqref="K10:M11">
    <cfRule type="expression" dxfId="42" priority="9" stopIfTrue="1">
      <formula>AND($K$10=0,$M$10=0)</formula>
    </cfRule>
  </conditionalFormatting>
  <conditionalFormatting sqref="K14:M15">
    <cfRule type="expression" dxfId="41" priority="8" stopIfTrue="1">
      <formula>AND($K$14=0,$M$14=0)</formula>
    </cfRule>
  </conditionalFormatting>
  <conditionalFormatting sqref="K16:M17">
    <cfRule type="expression" dxfId="40" priority="7" stopIfTrue="1">
      <formula>AND($K$16=0,$M$16=0)</formula>
    </cfRule>
  </conditionalFormatting>
  <conditionalFormatting sqref="N6:P7">
    <cfRule type="expression" dxfId="39" priority="27" stopIfTrue="1">
      <formula>AND($N$6=0,$P$6=0)</formula>
    </cfRule>
  </conditionalFormatting>
  <conditionalFormatting sqref="N8:P9">
    <cfRule type="expression" dxfId="38" priority="22" stopIfTrue="1">
      <formula>AND($N$8=0,$P$8=0)</formula>
    </cfRule>
  </conditionalFormatting>
  <conditionalFormatting sqref="N10:P11">
    <cfRule type="expression" dxfId="37" priority="6" stopIfTrue="1">
      <formula>AND($N$10=0,$P$10=0)</formula>
    </cfRule>
  </conditionalFormatting>
  <conditionalFormatting sqref="N12:P13">
    <cfRule type="expression" dxfId="36" priority="5" stopIfTrue="1">
      <formula>AND($N$12=0,$P$12=0)</formula>
    </cfRule>
  </conditionalFormatting>
  <conditionalFormatting sqref="N16:P17">
    <cfRule type="expression" dxfId="35" priority="4" stopIfTrue="1">
      <formula>AND($N$16=0,$P$16=0)</formula>
    </cfRule>
  </conditionalFormatting>
  <conditionalFormatting sqref="Q6:S7">
    <cfRule type="expression" dxfId="34" priority="26" stopIfTrue="1">
      <formula>AND($Q$6=0,$S$6=0)</formula>
    </cfRule>
  </conditionalFormatting>
  <conditionalFormatting sqref="Q8:S9">
    <cfRule type="expression" dxfId="33" priority="21" stopIfTrue="1">
      <formula>AND($Q$8=0,$S$8=0)</formula>
    </cfRule>
  </conditionalFormatting>
  <conditionalFormatting sqref="Q10:S11">
    <cfRule type="expression" dxfId="32" priority="3" stopIfTrue="1">
      <formula>AND($Q$10=0,$S$10=0)</formula>
    </cfRule>
  </conditionalFormatting>
  <conditionalFormatting sqref="Q12:S13">
    <cfRule type="expression" dxfId="31" priority="2" stopIfTrue="1">
      <formula>AND($Q$12=0,$S$12=0)</formula>
    </cfRule>
  </conditionalFormatting>
  <conditionalFormatting sqref="Q14:S15">
    <cfRule type="expression" dxfId="30" priority="1" stopIfTrue="1">
      <formula>AND($Q$14=0,$S$14=0)</formula>
    </cfRule>
  </conditionalFormatting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9"/>
  <sheetViews>
    <sheetView topLeftCell="A2" zoomScale="112" zoomScaleNormal="112" workbookViewId="0">
      <selection activeCell="Q22" sqref="Q22"/>
    </sheetView>
  </sheetViews>
  <sheetFormatPr defaultColWidth="9" defaultRowHeight="13.2" x14ac:dyDescent="0.2"/>
  <cols>
    <col min="1" max="1" width="15.6640625" style="33" customWidth="1"/>
    <col min="2" max="19" width="3.6640625" style="34" customWidth="1"/>
    <col min="20" max="20" width="4.44140625" style="33" bestFit="1" customWidth="1"/>
    <col min="21" max="21" width="3.6640625" style="33" customWidth="1"/>
    <col min="22" max="22" width="4.44140625" style="33" bestFit="1" customWidth="1"/>
    <col min="23" max="25" width="3.6640625" style="33" customWidth="1"/>
    <col min="26" max="26" width="4.6640625" style="33" customWidth="1"/>
    <col min="27" max="32" width="4.6640625" style="33" hidden="1" customWidth="1"/>
    <col min="33" max="40" width="4.6640625" style="33" customWidth="1"/>
    <col min="41" max="16384" width="9" style="33"/>
  </cols>
  <sheetData>
    <row r="1" spans="1:32" s="56" customFormat="1" ht="16.2" x14ac:dyDescent="0.2">
      <c r="A1" s="58" t="str">
        <f>組み合わせ!$A$3</f>
        <v>2024年度</v>
      </c>
      <c r="B1" s="58" t="s">
        <v>56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32" x14ac:dyDescent="0.2">
      <c r="Z2" s="73"/>
    </row>
    <row r="3" spans="1:32" x14ac:dyDescent="0.2">
      <c r="B3" s="55" t="s">
        <v>20</v>
      </c>
    </row>
    <row r="4" spans="1:32" x14ac:dyDescent="0.2">
      <c r="B4" s="55" t="s">
        <v>19</v>
      </c>
    </row>
    <row r="5" spans="1:32" ht="15" customHeight="1" x14ac:dyDescent="0.2">
      <c r="A5" s="34"/>
      <c r="B5" s="81" t="str">
        <f>A6</f>
        <v>東京エレクトロン</v>
      </c>
      <c r="C5" s="81"/>
      <c r="D5" s="81"/>
      <c r="E5" s="81" t="str">
        <f>A8</f>
        <v>荏原製作所</v>
      </c>
      <c r="F5" s="81"/>
      <c r="G5" s="81"/>
      <c r="H5" s="81" t="str">
        <f>A10</f>
        <v>ソニー・本社B</v>
      </c>
      <c r="I5" s="81"/>
      <c r="J5" s="81"/>
      <c r="K5" s="82" t="str">
        <f>A12</f>
        <v>リガク</v>
      </c>
      <c r="L5" s="83"/>
      <c r="M5" s="84"/>
      <c r="N5" s="82" t="str">
        <f>A14</f>
        <v>日本航空電子工業</v>
      </c>
      <c r="O5" s="83"/>
      <c r="P5" s="84"/>
      <c r="Q5" s="95" t="str">
        <f>A16</f>
        <v>-</v>
      </c>
      <c r="R5" s="96"/>
      <c r="S5" s="97"/>
      <c r="T5" s="85" t="s">
        <v>18</v>
      </c>
      <c r="U5" s="85"/>
      <c r="V5" s="86"/>
      <c r="W5" s="76" t="s">
        <v>17</v>
      </c>
      <c r="X5" s="76"/>
      <c r="Y5" s="78"/>
      <c r="Z5" s="54" t="s">
        <v>16</v>
      </c>
    </row>
    <row r="6" spans="1:32" ht="15" customHeight="1" x14ac:dyDescent="0.2">
      <c r="A6" s="93" t="str">
        <f>組み合わせ!$A$16</f>
        <v>東京エレクトロン</v>
      </c>
      <c r="B6" s="53"/>
      <c r="C6" s="48"/>
      <c r="D6" s="47"/>
      <c r="E6" s="50">
        <f>'3部詳細'!$C$13</f>
        <v>3</v>
      </c>
      <c r="F6" s="50" t="s">
        <v>34</v>
      </c>
      <c r="G6" s="50">
        <f>'3部詳細'!$E$13</f>
        <v>2</v>
      </c>
      <c r="H6" s="51">
        <f>'3部詳細'!$J$13</f>
        <v>4</v>
      </c>
      <c r="I6" s="50" t="s">
        <v>34</v>
      </c>
      <c r="J6" s="49">
        <f>'3部詳細'!$L$13</f>
        <v>1</v>
      </c>
      <c r="K6" s="51">
        <f>'3部詳細'!$Q$13</f>
        <v>5</v>
      </c>
      <c r="L6" s="50" t="s">
        <v>34</v>
      </c>
      <c r="M6" s="49">
        <f>'3部詳細'!$S$13</f>
        <v>0</v>
      </c>
      <c r="N6" s="51">
        <f>'3部詳細'!$C$25</f>
        <v>4</v>
      </c>
      <c r="O6" s="50" t="s">
        <v>34</v>
      </c>
      <c r="P6" s="49">
        <f>'3部詳細'!$E$25</f>
        <v>1</v>
      </c>
      <c r="Q6" s="50">
        <f>'3部詳細'!$J$25</f>
        <v>0</v>
      </c>
      <c r="R6" s="50" t="s">
        <v>34</v>
      </c>
      <c r="S6" s="49">
        <f>'3部詳細'!$L$25</f>
        <v>0</v>
      </c>
      <c r="T6" s="46">
        <f t="shared" ref="T6:T17" si="0">B6+E6+H6+K6+N6+Q6</f>
        <v>16</v>
      </c>
      <c r="U6" s="45" t="s">
        <v>34</v>
      </c>
      <c r="V6" s="44">
        <f t="shared" ref="V6:V17" si="1">D6+G6+J6+M6+P6+S6</f>
        <v>4</v>
      </c>
      <c r="W6" s="87">
        <f>COUNTIF(AA6:AF6,1)</f>
        <v>4</v>
      </c>
      <c r="X6" s="76" t="s">
        <v>34</v>
      </c>
      <c r="Y6" s="78">
        <f>COUNTIF(AA6:AF6,0)</f>
        <v>0</v>
      </c>
      <c r="Z6" s="80">
        <v>1</v>
      </c>
      <c r="AA6" s="35" t="str">
        <f>IF(B6&gt;D6,1,IF(B6&lt;D6,0,""))</f>
        <v/>
      </c>
      <c r="AB6" s="35">
        <f>IF(E6&gt;G6,1,IF(E6&lt;G6,0,""))</f>
        <v>1</v>
      </c>
      <c r="AC6" s="35">
        <f>IF(H6&gt;J6,1,IF(H6&lt;J6,0,""))</f>
        <v>1</v>
      </c>
      <c r="AD6" s="35">
        <f>IF(K6&gt;M6,1,IF(K6&lt;M6,0,""))</f>
        <v>1</v>
      </c>
      <c r="AE6" s="35">
        <f>IF(N6&gt;P6,1,IF(N6&lt;P6,0,""))</f>
        <v>1</v>
      </c>
      <c r="AF6" s="35" t="str">
        <f>IF(Q6&gt;S6,1,IF(Q6&lt;S6,0,""))</f>
        <v/>
      </c>
    </row>
    <row r="7" spans="1:32" ht="15" customHeight="1" x14ac:dyDescent="0.2">
      <c r="A7" s="94"/>
      <c r="B7" s="52"/>
      <c r="C7" s="40"/>
      <c r="D7" s="39"/>
      <c r="E7" s="42">
        <f>'3部詳細'!$B$13</f>
        <v>28</v>
      </c>
      <c r="F7" s="42" t="s">
        <v>34</v>
      </c>
      <c r="G7" s="42">
        <f>'3部詳細'!$F$13</f>
        <v>31</v>
      </c>
      <c r="H7" s="43">
        <f>'3部詳細'!$I$13</f>
        <v>37</v>
      </c>
      <c r="I7" s="42" t="s">
        <v>34</v>
      </c>
      <c r="J7" s="41">
        <f>'3部詳細'!$M$13</f>
        <v>14</v>
      </c>
      <c r="K7" s="43">
        <f>'3部詳細'!$P$13</f>
        <v>40</v>
      </c>
      <c r="L7" s="42" t="s">
        <v>34</v>
      </c>
      <c r="M7" s="41">
        <f>'3部詳細'!$T$13</f>
        <v>12</v>
      </c>
      <c r="N7" s="43">
        <f>'3部詳細'!$B$25</f>
        <v>32</v>
      </c>
      <c r="O7" s="42" t="s">
        <v>34</v>
      </c>
      <c r="P7" s="41">
        <f>'3部詳細'!$F$25</f>
        <v>20</v>
      </c>
      <c r="Q7" s="42">
        <f>'3部詳細'!$I$25</f>
        <v>0</v>
      </c>
      <c r="R7" s="42" t="s">
        <v>34</v>
      </c>
      <c r="S7" s="41">
        <f>'3部詳細'!$M$25</f>
        <v>0</v>
      </c>
      <c r="T7" s="38">
        <f t="shared" si="0"/>
        <v>137</v>
      </c>
      <c r="U7" s="37" t="s">
        <v>34</v>
      </c>
      <c r="V7" s="36">
        <f t="shared" si="1"/>
        <v>77</v>
      </c>
      <c r="W7" s="88"/>
      <c r="X7" s="77"/>
      <c r="Y7" s="79"/>
      <c r="Z7" s="80"/>
      <c r="AA7" s="35"/>
      <c r="AB7" s="35"/>
      <c r="AC7" s="35"/>
      <c r="AD7" s="35"/>
      <c r="AE7" s="35"/>
      <c r="AF7" s="35"/>
    </row>
    <row r="8" spans="1:32" ht="15" customHeight="1" x14ac:dyDescent="0.2">
      <c r="A8" s="91" t="str">
        <f>組み合わせ!$A$17</f>
        <v>荏原製作所</v>
      </c>
      <c r="B8" s="51">
        <f>G6</f>
        <v>2</v>
      </c>
      <c r="C8" s="50" t="s">
        <v>34</v>
      </c>
      <c r="D8" s="49">
        <f>E6</f>
        <v>3</v>
      </c>
      <c r="E8" s="48"/>
      <c r="F8" s="48"/>
      <c r="G8" s="48"/>
      <c r="H8" s="51">
        <f>'3部詳細'!$Q$25</f>
        <v>4</v>
      </c>
      <c r="I8" s="50" t="s">
        <v>34</v>
      </c>
      <c r="J8" s="49">
        <f>'3部詳細'!$S$25</f>
        <v>1</v>
      </c>
      <c r="K8" s="51">
        <f>'3部詳細'!$C$37</f>
        <v>2</v>
      </c>
      <c r="L8" s="50" t="s">
        <v>34</v>
      </c>
      <c r="M8" s="49">
        <f>'3部詳細'!$E$37</f>
        <v>3</v>
      </c>
      <c r="N8" s="50">
        <f>'3部詳細'!$J$37</f>
        <v>5</v>
      </c>
      <c r="O8" s="50" t="s">
        <v>34</v>
      </c>
      <c r="P8" s="49">
        <f>'3部詳細'!$L$37</f>
        <v>0</v>
      </c>
      <c r="Q8" s="50">
        <f>'3部詳細'!$Q$37</f>
        <v>0</v>
      </c>
      <c r="R8" s="50" t="s">
        <v>34</v>
      </c>
      <c r="S8" s="49">
        <f>'3部詳細'!$S$37</f>
        <v>0</v>
      </c>
      <c r="T8" s="46">
        <f t="shared" si="0"/>
        <v>13</v>
      </c>
      <c r="U8" s="45" t="s">
        <v>34</v>
      </c>
      <c r="V8" s="44">
        <f t="shared" si="1"/>
        <v>7</v>
      </c>
      <c r="W8" s="87">
        <f>COUNTIF(AA8:AF8,1)</f>
        <v>2</v>
      </c>
      <c r="X8" s="76" t="s">
        <v>34</v>
      </c>
      <c r="Y8" s="78">
        <f>COUNTIF(AA8:AF8,0)</f>
        <v>2</v>
      </c>
      <c r="Z8" s="80">
        <v>3</v>
      </c>
      <c r="AA8" s="35">
        <f>IF(B8&gt;D8,1,IF(B8&lt;D8,0,""))</f>
        <v>0</v>
      </c>
      <c r="AB8" s="35" t="str">
        <f>IF(E8&gt;G8,1,IF(E8&lt;G8,0,""))</f>
        <v/>
      </c>
      <c r="AC8" s="35">
        <f>IF(H8&gt;J8,1,IF(H8&lt;J8,0,""))</f>
        <v>1</v>
      </c>
      <c r="AD8" s="35">
        <f>IF(K8&gt;M8,1,IF(K8&lt;M8,0,""))</f>
        <v>0</v>
      </c>
      <c r="AE8" s="35">
        <f>IF(N8&gt;P8,1,IF(N8&lt;P8,0,""))</f>
        <v>1</v>
      </c>
      <c r="AF8" s="35" t="str">
        <f>IF(Q8&gt;S8,1,IF(Q8&lt;S8,0,""))</f>
        <v/>
      </c>
    </row>
    <row r="9" spans="1:32" ht="15" customHeight="1" x14ac:dyDescent="0.2">
      <c r="A9" s="92"/>
      <c r="B9" s="43">
        <f>G7</f>
        <v>31</v>
      </c>
      <c r="C9" s="42" t="s">
        <v>34</v>
      </c>
      <c r="D9" s="41">
        <f>E7</f>
        <v>28</v>
      </c>
      <c r="E9" s="40"/>
      <c r="F9" s="40"/>
      <c r="G9" s="40"/>
      <c r="H9" s="43">
        <f>'3部詳細'!$P$25</f>
        <v>37</v>
      </c>
      <c r="I9" s="42" t="s">
        <v>34</v>
      </c>
      <c r="J9" s="41">
        <f>'3部詳細'!$T$25</f>
        <v>23</v>
      </c>
      <c r="K9" s="43">
        <f>'3部詳細'!$B$37</f>
        <v>25</v>
      </c>
      <c r="L9" s="42" t="s">
        <v>34</v>
      </c>
      <c r="M9" s="41">
        <f>'3部詳細'!$F$37</f>
        <v>34</v>
      </c>
      <c r="N9" s="42">
        <f>'3部詳細'!$I$37</f>
        <v>40</v>
      </c>
      <c r="O9" s="42" t="s">
        <v>34</v>
      </c>
      <c r="P9" s="41">
        <f>'3部詳細'!$M$37</f>
        <v>19</v>
      </c>
      <c r="Q9" s="42">
        <f>'3部詳細'!$P$37</f>
        <v>0</v>
      </c>
      <c r="R9" s="42" t="s">
        <v>34</v>
      </c>
      <c r="S9" s="41">
        <f>'3部詳細'!$T$37</f>
        <v>0</v>
      </c>
      <c r="T9" s="38">
        <f t="shared" si="0"/>
        <v>133</v>
      </c>
      <c r="U9" s="37" t="s">
        <v>34</v>
      </c>
      <c r="V9" s="36">
        <f t="shared" si="1"/>
        <v>104</v>
      </c>
      <c r="W9" s="88"/>
      <c r="X9" s="77"/>
      <c r="Y9" s="79"/>
      <c r="Z9" s="80"/>
      <c r="AA9" s="35"/>
      <c r="AB9" s="35"/>
      <c r="AC9" s="35"/>
      <c r="AD9" s="35"/>
      <c r="AE9" s="35"/>
      <c r="AF9" s="35"/>
    </row>
    <row r="10" spans="1:32" ht="15" customHeight="1" x14ac:dyDescent="0.2">
      <c r="A10" s="91" t="str">
        <f>組み合わせ!$A$18</f>
        <v>ソニー・本社B</v>
      </c>
      <c r="B10" s="51">
        <f>J6</f>
        <v>1</v>
      </c>
      <c r="C10" s="50" t="s">
        <v>34</v>
      </c>
      <c r="D10" s="49">
        <f>H6</f>
        <v>4</v>
      </c>
      <c r="E10" s="51">
        <f>J8</f>
        <v>1</v>
      </c>
      <c r="F10" s="50" t="s">
        <v>34</v>
      </c>
      <c r="G10" s="49">
        <f>H8</f>
        <v>4</v>
      </c>
      <c r="H10" s="53"/>
      <c r="I10" s="48"/>
      <c r="J10" s="47"/>
      <c r="K10" s="51">
        <f>'3部詳細'!$C$49</f>
        <v>2</v>
      </c>
      <c r="L10" s="50" t="s">
        <v>34</v>
      </c>
      <c r="M10" s="49">
        <f>'3部詳細'!$E$49</f>
        <v>3</v>
      </c>
      <c r="N10" s="51">
        <f>'3部詳細'!$J$49</f>
        <v>4</v>
      </c>
      <c r="O10" s="50" t="s">
        <v>34</v>
      </c>
      <c r="P10" s="49">
        <f>'3部詳細'!$L$49</f>
        <v>1</v>
      </c>
      <c r="Q10" s="50">
        <f>'3部詳細'!$Q$49</f>
        <v>0</v>
      </c>
      <c r="R10" s="50" t="s">
        <v>34</v>
      </c>
      <c r="S10" s="49">
        <f>'3部詳細'!$S$49</f>
        <v>0</v>
      </c>
      <c r="T10" s="46">
        <f t="shared" si="0"/>
        <v>8</v>
      </c>
      <c r="U10" s="45" t="s">
        <v>34</v>
      </c>
      <c r="V10" s="44">
        <f t="shared" si="1"/>
        <v>12</v>
      </c>
      <c r="W10" s="87">
        <f>COUNTIF(AA10:AF10,1)</f>
        <v>1</v>
      </c>
      <c r="X10" s="76" t="s">
        <v>34</v>
      </c>
      <c r="Y10" s="78">
        <f>COUNTIF(AA10:AF10,0)</f>
        <v>3</v>
      </c>
      <c r="Z10" s="80">
        <v>4</v>
      </c>
      <c r="AA10" s="35">
        <f>IF(B10&gt;D10,1,IF(B10&lt;D10,0,""))</f>
        <v>0</v>
      </c>
      <c r="AB10" s="35">
        <f>IF(E10&gt;G10,1,IF(E10&lt;G10,0,""))</f>
        <v>0</v>
      </c>
      <c r="AC10" s="35" t="str">
        <f>IF(H10&gt;J10,1,IF(H10&lt;J10,0,""))</f>
        <v/>
      </c>
      <c r="AD10" s="35">
        <f>IF(K10&gt;M10,1,IF(K10&lt;M10,0,""))</f>
        <v>0</v>
      </c>
      <c r="AE10" s="35">
        <f>IF(N10&gt;P10,1,IF(N10&lt;P10,0,""))</f>
        <v>1</v>
      </c>
      <c r="AF10" s="35" t="str">
        <f>IF(Q10&gt;S10,1,IF(Q10&lt;S10,0,""))</f>
        <v/>
      </c>
    </row>
    <row r="11" spans="1:32" ht="15" customHeight="1" x14ac:dyDescent="0.2">
      <c r="A11" s="92"/>
      <c r="B11" s="43">
        <f>J7</f>
        <v>14</v>
      </c>
      <c r="C11" s="42" t="s">
        <v>34</v>
      </c>
      <c r="D11" s="41">
        <f>H7</f>
        <v>37</v>
      </c>
      <c r="E11" s="43">
        <f>J9</f>
        <v>23</v>
      </c>
      <c r="F11" s="42" t="s">
        <v>34</v>
      </c>
      <c r="G11" s="41">
        <f>H9</f>
        <v>37</v>
      </c>
      <c r="H11" s="52"/>
      <c r="I11" s="40"/>
      <c r="J11" s="39"/>
      <c r="K11" s="43">
        <f>'3部詳細'!$B$49</f>
        <v>22</v>
      </c>
      <c r="L11" s="42" t="s">
        <v>34</v>
      </c>
      <c r="M11" s="41">
        <f>'3部詳細'!$F$49</f>
        <v>26</v>
      </c>
      <c r="N11" s="43">
        <f>'3部詳細'!$I$49</f>
        <v>33</v>
      </c>
      <c r="O11" s="42" t="s">
        <v>34</v>
      </c>
      <c r="P11" s="41">
        <f>'3部詳細'!$M$49</f>
        <v>24</v>
      </c>
      <c r="Q11" s="42">
        <f>'3部詳細'!$P$49</f>
        <v>0</v>
      </c>
      <c r="R11" s="42" t="s">
        <v>34</v>
      </c>
      <c r="S11" s="41">
        <f>'3部詳細'!$T$49</f>
        <v>0</v>
      </c>
      <c r="T11" s="38">
        <f t="shared" si="0"/>
        <v>92</v>
      </c>
      <c r="U11" s="37" t="s">
        <v>34</v>
      </c>
      <c r="V11" s="36">
        <f t="shared" si="1"/>
        <v>124</v>
      </c>
      <c r="W11" s="88"/>
      <c r="X11" s="77"/>
      <c r="Y11" s="79"/>
      <c r="Z11" s="80"/>
      <c r="AA11" s="35"/>
      <c r="AB11" s="35"/>
      <c r="AC11" s="35"/>
      <c r="AD11" s="35"/>
      <c r="AE11" s="35"/>
      <c r="AF11" s="35"/>
    </row>
    <row r="12" spans="1:32" ht="15" customHeight="1" x14ac:dyDescent="0.2">
      <c r="A12" s="91" t="str">
        <f>組み合わせ!$A$19</f>
        <v>リガク</v>
      </c>
      <c r="B12" s="51">
        <f>M6</f>
        <v>0</v>
      </c>
      <c r="C12" s="50" t="s">
        <v>34</v>
      </c>
      <c r="D12" s="49">
        <f>K6</f>
        <v>5</v>
      </c>
      <c r="E12" s="50">
        <f>M8</f>
        <v>3</v>
      </c>
      <c r="F12" s="50" t="s">
        <v>34</v>
      </c>
      <c r="G12" s="50">
        <f>K8</f>
        <v>2</v>
      </c>
      <c r="H12" s="51">
        <f>M10</f>
        <v>3</v>
      </c>
      <c r="I12" s="50" t="s">
        <v>34</v>
      </c>
      <c r="J12" s="49">
        <f>K10</f>
        <v>2</v>
      </c>
      <c r="K12" s="53"/>
      <c r="L12" s="48"/>
      <c r="M12" s="47"/>
      <c r="N12" s="51">
        <f>'3部詳細'!$C$61</f>
        <v>5</v>
      </c>
      <c r="O12" s="50" t="s">
        <v>34</v>
      </c>
      <c r="P12" s="49">
        <f>'3部詳細'!$E$61</f>
        <v>0</v>
      </c>
      <c r="Q12" s="50">
        <f>'3部詳細'!$J$61</f>
        <v>0</v>
      </c>
      <c r="R12" s="50" t="s">
        <v>34</v>
      </c>
      <c r="S12" s="49">
        <f>'3部詳細'!$L$61</f>
        <v>0</v>
      </c>
      <c r="T12" s="46">
        <f t="shared" si="0"/>
        <v>11</v>
      </c>
      <c r="U12" s="45" t="s">
        <v>34</v>
      </c>
      <c r="V12" s="44">
        <f t="shared" si="1"/>
        <v>9</v>
      </c>
      <c r="W12" s="87">
        <f>COUNTIF(AA12:AF12,1)</f>
        <v>3</v>
      </c>
      <c r="X12" s="76" t="s">
        <v>34</v>
      </c>
      <c r="Y12" s="78">
        <f>COUNTIF(AA12:AF12,0)</f>
        <v>1</v>
      </c>
      <c r="Z12" s="80">
        <v>2</v>
      </c>
      <c r="AA12" s="35">
        <f>IF(B12&gt;D12,1,IF(B12&lt;D12,0,""))</f>
        <v>0</v>
      </c>
      <c r="AB12" s="35">
        <f>IF(E12&gt;G12,1,IF(E12&lt;G12,0,""))</f>
        <v>1</v>
      </c>
      <c r="AC12" s="35">
        <f>IF(H12&gt;J12,1,IF(H12&lt;J12,0,""))</f>
        <v>1</v>
      </c>
      <c r="AD12" s="35" t="str">
        <f>IF(K12&gt;M12,1,IF(K12&lt;M12,0,""))</f>
        <v/>
      </c>
      <c r="AE12" s="35">
        <f>IF(N12&gt;P12,1,IF(N12&lt;P12,0,""))</f>
        <v>1</v>
      </c>
      <c r="AF12" s="35" t="str">
        <f>IF(Q12&gt;S12,1,IF(Q12&lt;S12,0,""))</f>
        <v/>
      </c>
    </row>
    <row r="13" spans="1:32" ht="15" customHeight="1" x14ac:dyDescent="0.2">
      <c r="A13" s="92"/>
      <c r="B13" s="43">
        <f>M7</f>
        <v>12</v>
      </c>
      <c r="C13" s="42" t="s">
        <v>34</v>
      </c>
      <c r="D13" s="41">
        <f>K7</f>
        <v>40</v>
      </c>
      <c r="E13" s="42">
        <f>M9</f>
        <v>34</v>
      </c>
      <c r="F13" s="42" t="s">
        <v>34</v>
      </c>
      <c r="G13" s="42">
        <f>K9</f>
        <v>25</v>
      </c>
      <c r="H13" s="43">
        <f>M11</f>
        <v>26</v>
      </c>
      <c r="I13" s="42" t="s">
        <v>34</v>
      </c>
      <c r="J13" s="41">
        <f>K11</f>
        <v>22</v>
      </c>
      <c r="K13" s="52"/>
      <c r="L13" s="40"/>
      <c r="M13" s="39"/>
      <c r="N13" s="43">
        <f>'3部詳細'!$B$61</f>
        <v>40</v>
      </c>
      <c r="O13" s="42" t="s">
        <v>34</v>
      </c>
      <c r="P13" s="41">
        <f>'3部詳細'!$F$61</f>
        <v>16</v>
      </c>
      <c r="Q13" s="42">
        <f>'3部詳細'!$I$61</f>
        <v>0</v>
      </c>
      <c r="R13" s="42" t="s">
        <v>34</v>
      </c>
      <c r="S13" s="41">
        <f>'3部詳細'!$M$61</f>
        <v>0</v>
      </c>
      <c r="T13" s="38">
        <f t="shared" si="0"/>
        <v>112</v>
      </c>
      <c r="U13" s="37" t="s">
        <v>34</v>
      </c>
      <c r="V13" s="36">
        <f t="shared" si="1"/>
        <v>103</v>
      </c>
      <c r="W13" s="88"/>
      <c r="X13" s="77"/>
      <c r="Y13" s="79"/>
      <c r="Z13" s="80"/>
      <c r="AA13" s="35"/>
      <c r="AB13" s="35"/>
      <c r="AC13" s="35"/>
      <c r="AD13" s="35"/>
      <c r="AE13" s="35"/>
      <c r="AF13" s="35"/>
    </row>
    <row r="14" spans="1:32" ht="15" customHeight="1" x14ac:dyDescent="0.2">
      <c r="A14" s="91" t="str">
        <f>組み合わせ!$A$20</f>
        <v>日本航空電子工業</v>
      </c>
      <c r="B14" s="51">
        <f>P6</f>
        <v>1</v>
      </c>
      <c r="C14" s="50" t="s">
        <v>34</v>
      </c>
      <c r="D14" s="49">
        <f>N6</f>
        <v>4</v>
      </c>
      <c r="E14" s="50">
        <f>P8</f>
        <v>0</v>
      </c>
      <c r="F14" s="50" t="s">
        <v>34</v>
      </c>
      <c r="G14" s="50">
        <f>N8</f>
        <v>5</v>
      </c>
      <c r="H14" s="51">
        <f>P10</f>
        <v>1</v>
      </c>
      <c r="I14" s="50" t="s">
        <v>34</v>
      </c>
      <c r="J14" s="49">
        <f>N10</f>
        <v>4</v>
      </c>
      <c r="K14" s="51">
        <f>P12</f>
        <v>0</v>
      </c>
      <c r="L14" s="50" t="s">
        <v>34</v>
      </c>
      <c r="M14" s="49">
        <f>N12</f>
        <v>5</v>
      </c>
      <c r="N14" s="53"/>
      <c r="O14" s="48"/>
      <c r="P14" s="47"/>
      <c r="Q14" s="50">
        <f>'3部詳細'!$Q$61</f>
        <v>0</v>
      </c>
      <c r="R14" s="50" t="s">
        <v>34</v>
      </c>
      <c r="S14" s="49">
        <f>'3部詳細'!$S$61</f>
        <v>0</v>
      </c>
      <c r="T14" s="46">
        <f t="shared" si="0"/>
        <v>2</v>
      </c>
      <c r="U14" s="45" t="s">
        <v>34</v>
      </c>
      <c r="V14" s="44">
        <f t="shared" si="1"/>
        <v>18</v>
      </c>
      <c r="W14" s="87">
        <f>COUNTIF(AA14:AF14,1)</f>
        <v>0</v>
      </c>
      <c r="X14" s="76" t="s">
        <v>34</v>
      </c>
      <c r="Y14" s="78">
        <f>COUNTIF(AA14:AF14,0)</f>
        <v>4</v>
      </c>
      <c r="Z14" s="80"/>
      <c r="AA14" s="35">
        <f>IF(B14&gt;D14,1,IF(B14&lt;D14,0,""))</f>
        <v>0</v>
      </c>
      <c r="AB14" s="35">
        <f>IF(E14&gt;G14,1,IF(E14&lt;G14,0,""))</f>
        <v>0</v>
      </c>
      <c r="AC14" s="35">
        <f>IF(H14&gt;J14,1,IF(H14&lt;J14,0,""))</f>
        <v>0</v>
      </c>
      <c r="AD14" s="35">
        <f>IF(K14&gt;M14,1,IF(K14&lt;M14,0,""))</f>
        <v>0</v>
      </c>
      <c r="AE14" s="35" t="str">
        <f>IF(N14&gt;P14,1,IF(N14&lt;P14,0,""))</f>
        <v/>
      </c>
      <c r="AF14" s="35" t="str">
        <f>IF(Q14&gt;S14,1,IF(Q14&lt;S14,0,""))</f>
        <v/>
      </c>
    </row>
    <row r="15" spans="1:32" ht="15" customHeight="1" x14ac:dyDescent="0.2">
      <c r="A15" s="92"/>
      <c r="B15" s="43">
        <f>P7</f>
        <v>20</v>
      </c>
      <c r="C15" s="42" t="s">
        <v>34</v>
      </c>
      <c r="D15" s="41">
        <f>N7</f>
        <v>32</v>
      </c>
      <c r="E15" s="42">
        <f>P9</f>
        <v>19</v>
      </c>
      <c r="F15" s="42" t="s">
        <v>34</v>
      </c>
      <c r="G15" s="42">
        <f>N9</f>
        <v>40</v>
      </c>
      <c r="H15" s="43">
        <f>P11</f>
        <v>24</v>
      </c>
      <c r="I15" s="42" t="s">
        <v>34</v>
      </c>
      <c r="J15" s="41">
        <f>N11</f>
        <v>33</v>
      </c>
      <c r="K15" s="43">
        <f>P13</f>
        <v>16</v>
      </c>
      <c r="L15" s="42" t="s">
        <v>34</v>
      </c>
      <c r="M15" s="41">
        <f>N13</f>
        <v>40</v>
      </c>
      <c r="N15" s="52"/>
      <c r="O15" s="40"/>
      <c r="P15" s="39"/>
      <c r="Q15" s="42">
        <f>'3部詳細'!$P$61</f>
        <v>0</v>
      </c>
      <c r="R15" s="42" t="s">
        <v>34</v>
      </c>
      <c r="S15" s="41">
        <f>'3部詳細'!$T$61</f>
        <v>0</v>
      </c>
      <c r="T15" s="38">
        <f t="shared" si="0"/>
        <v>79</v>
      </c>
      <c r="U15" s="37" t="s">
        <v>34</v>
      </c>
      <c r="V15" s="36">
        <f t="shared" si="1"/>
        <v>145</v>
      </c>
      <c r="W15" s="88"/>
      <c r="X15" s="77"/>
      <c r="Y15" s="79"/>
      <c r="Z15" s="80"/>
      <c r="AA15" s="35"/>
      <c r="AB15" s="35"/>
      <c r="AC15" s="35"/>
      <c r="AD15" s="35"/>
      <c r="AE15" s="35"/>
      <c r="AF15" s="35"/>
    </row>
    <row r="16" spans="1:32" ht="15" customHeight="1" x14ac:dyDescent="0.2">
      <c r="A16" s="91" t="str">
        <f>組み合わせ!$A$21</f>
        <v>-</v>
      </c>
      <c r="B16" s="51">
        <f>S6</f>
        <v>0</v>
      </c>
      <c r="C16" s="50" t="s">
        <v>34</v>
      </c>
      <c r="D16" s="49">
        <f>Q6</f>
        <v>0</v>
      </c>
      <c r="E16" s="50">
        <f>S8</f>
        <v>0</v>
      </c>
      <c r="F16" s="50" t="s">
        <v>34</v>
      </c>
      <c r="G16" s="50">
        <f>Q8</f>
        <v>0</v>
      </c>
      <c r="H16" s="51">
        <f>S10</f>
        <v>0</v>
      </c>
      <c r="I16" s="50" t="s">
        <v>34</v>
      </c>
      <c r="J16" s="49">
        <f>Q10</f>
        <v>0</v>
      </c>
      <c r="K16" s="51">
        <f>S12</f>
        <v>0</v>
      </c>
      <c r="L16" s="50" t="s">
        <v>34</v>
      </c>
      <c r="M16" s="49">
        <f>Q12</f>
        <v>0</v>
      </c>
      <c r="N16" s="51">
        <f>S14</f>
        <v>0</v>
      </c>
      <c r="O16" s="50" t="s">
        <v>34</v>
      </c>
      <c r="P16" s="49">
        <f>Q14</f>
        <v>0</v>
      </c>
      <c r="Q16" s="48"/>
      <c r="R16" s="48"/>
      <c r="S16" s="47"/>
      <c r="T16" s="46">
        <f t="shared" si="0"/>
        <v>0</v>
      </c>
      <c r="U16" s="45" t="s">
        <v>34</v>
      </c>
      <c r="V16" s="44">
        <f t="shared" si="1"/>
        <v>0</v>
      </c>
      <c r="W16" s="87">
        <f>COUNTIF(AA16:AF16,1)</f>
        <v>0</v>
      </c>
      <c r="X16" s="76" t="s">
        <v>34</v>
      </c>
      <c r="Y16" s="78">
        <f>COUNTIF(AA16:AF16,0)</f>
        <v>0</v>
      </c>
      <c r="Z16" s="80"/>
      <c r="AA16" s="35" t="str">
        <f>IF(B16&gt;D16,1,IF(B16&lt;D16,0,""))</f>
        <v/>
      </c>
      <c r="AB16" s="35" t="str">
        <f>IF(E16&gt;G16,1,IF(E16&lt;G16,0,""))</f>
        <v/>
      </c>
      <c r="AC16" s="35" t="str">
        <f>IF(H16&gt;J16,1,IF(H16&lt;J16,0,""))</f>
        <v/>
      </c>
      <c r="AD16" s="35" t="str">
        <f>IF(K16&gt;M16,1,IF(K16&lt;M16,0,""))</f>
        <v/>
      </c>
      <c r="AE16" s="35" t="str">
        <f>IF(N16&gt;P16,1,IF(N16&lt;P16,0,""))</f>
        <v/>
      </c>
      <c r="AF16" s="35" t="str">
        <f>IF(Q16&gt;S16,1,IF(Q16&lt;S16,0,""))</f>
        <v/>
      </c>
    </row>
    <row r="17" spans="1:32" ht="15" customHeight="1" x14ac:dyDescent="0.2">
      <c r="A17" s="92"/>
      <c r="B17" s="43">
        <f>S7</f>
        <v>0</v>
      </c>
      <c r="C17" s="42" t="s">
        <v>34</v>
      </c>
      <c r="D17" s="41">
        <f>Q7</f>
        <v>0</v>
      </c>
      <c r="E17" s="42">
        <f>S9</f>
        <v>0</v>
      </c>
      <c r="F17" s="42" t="s">
        <v>34</v>
      </c>
      <c r="G17" s="42">
        <f>Q9</f>
        <v>0</v>
      </c>
      <c r="H17" s="43">
        <f>S11</f>
        <v>0</v>
      </c>
      <c r="I17" s="42" t="s">
        <v>34</v>
      </c>
      <c r="J17" s="41">
        <f>Q11</f>
        <v>0</v>
      </c>
      <c r="K17" s="43">
        <f>S13</f>
        <v>0</v>
      </c>
      <c r="L17" s="42" t="s">
        <v>34</v>
      </c>
      <c r="M17" s="41">
        <f>Q13</f>
        <v>0</v>
      </c>
      <c r="N17" s="43">
        <f>S15</f>
        <v>0</v>
      </c>
      <c r="O17" s="42" t="s">
        <v>34</v>
      </c>
      <c r="P17" s="41">
        <f>Q15</f>
        <v>0</v>
      </c>
      <c r="Q17" s="40"/>
      <c r="R17" s="40"/>
      <c r="S17" s="39"/>
      <c r="T17" s="38">
        <f t="shared" si="0"/>
        <v>0</v>
      </c>
      <c r="U17" s="37" t="s">
        <v>34</v>
      </c>
      <c r="V17" s="36">
        <f t="shared" si="1"/>
        <v>0</v>
      </c>
      <c r="W17" s="88"/>
      <c r="X17" s="77"/>
      <c r="Y17" s="79"/>
      <c r="Z17" s="80"/>
      <c r="AA17" s="35"/>
      <c r="AB17" s="35"/>
      <c r="AC17" s="35"/>
      <c r="AD17" s="35"/>
      <c r="AE17" s="35"/>
      <c r="AF17" s="35"/>
    </row>
    <row r="21" spans="1:32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2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2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2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2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32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2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2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38"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Z8:Z9"/>
    <mergeCell ref="W10:W11"/>
    <mergeCell ref="X10:X11"/>
    <mergeCell ref="Y10:Y11"/>
    <mergeCell ref="Z10:Z11"/>
    <mergeCell ref="X6:X7"/>
    <mergeCell ref="Y6:Y7"/>
    <mergeCell ref="W8:W9"/>
    <mergeCell ref="X8:X9"/>
    <mergeCell ref="Y8:Y9"/>
    <mergeCell ref="Z6:Z7"/>
    <mergeCell ref="A16:A17"/>
    <mergeCell ref="B5:D5"/>
    <mergeCell ref="E5:G5"/>
    <mergeCell ref="H5:J5"/>
    <mergeCell ref="K5:M5"/>
    <mergeCell ref="A6:A7"/>
    <mergeCell ref="A8:A9"/>
    <mergeCell ref="A10:A11"/>
    <mergeCell ref="A12:A13"/>
    <mergeCell ref="A14:A15"/>
    <mergeCell ref="N5:P5"/>
    <mergeCell ref="Q5:S5"/>
    <mergeCell ref="T5:V5"/>
    <mergeCell ref="W5:Y5"/>
    <mergeCell ref="W6:W7"/>
  </mergeCells>
  <phoneticPr fontId="1"/>
  <conditionalFormatting sqref="B8:D9">
    <cfRule type="expression" dxfId="29" priority="25" stopIfTrue="1">
      <formula>AND($B$8=0,$D$8=0)</formula>
    </cfRule>
  </conditionalFormatting>
  <conditionalFormatting sqref="B10:D11">
    <cfRule type="expression" dxfId="28" priority="20" stopIfTrue="1">
      <formula>AND($B$10=0,$D$10=0)</formula>
    </cfRule>
  </conditionalFormatting>
  <conditionalFormatting sqref="B12:D13">
    <cfRule type="expression" dxfId="27" priority="19" stopIfTrue="1">
      <formula>AND($B$12=0,$D$12=0)</formula>
    </cfRule>
  </conditionalFormatting>
  <conditionalFormatting sqref="B14:D15">
    <cfRule type="expression" dxfId="26" priority="18" stopIfTrue="1">
      <formula>AND($B$14=0,$D$14=0)</formula>
    </cfRule>
  </conditionalFormatting>
  <conditionalFormatting sqref="B16:D17">
    <cfRule type="expression" dxfId="25" priority="17" stopIfTrue="1">
      <formula>AND($B$16=0,$D$16=0)</formula>
    </cfRule>
  </conditionalFormatting>
  <conditionalFormatting sqref="E6:G7">
    <cfRule type="expression" dxfId="24" priority="30" stopIfTrue="1">
      <formula>AND($E$6=0,$G$6=0)</formula>
    </cfRule>
  </conditionalFormatting>
  <conditionalFormatting sqref="E10:G11">
    <cfRule type="expression" dxfId="23" priority="16" stopIfTrue="1">
      <formula>AND($E$10=0,$G$10=0)</formula>
    </cfRule>
  </conditionalFormatting>
  <conditionalFormatting sqref="E12:G13">
    <cfRule type="expression" dxfId="22" priority="15" stopIfTrue="1">
      <formula>AND(XEV$12=0,$G$12=0)</formula>
    </cfRule>
  </conditionalFormatting>
  <conditionalFormatting sqref="E14:G15">
    <cfRule type="expression" dxfId="21" priority="14" stopIfTrue="1">
      <formula>AND($E$14=0,$G$14=0)</formula>
    </cfRule>
  </conditionalFormatting>
  <conditionalFormatting sqref="E16:G17">
    <cfRule type="expression" dxfId="20" priority="13" stopIfTrue="1">
      <formula>AND($E$16=0,$G$16=0)</formula>
    </cfRule>
  </conditionalFormatting>
  <conditionalFormatting sqref="H6:J7">
    <cfRule type="expression" dxfId="19" priority="29" stopIfTrue="1">
      <formula>AND($H$6=0,$J$6=0)</formula>
    </cfRule>
  </conditionalFormatting>
  <conditionalFormatting sqref="H8:J9">
    <cfRule type="expression" dxfId="18" priority="24" stopIfTrue="1">
      <formula>AND($H$8=0,$J$8=0)</formula>
    </cfRule>
  </conditionalFormatting>
  <conditionalFormatting sqref="H12:J13">
    <cfRule type="expression" dxfId="17" priority="12" stopIfTrue="1">
      <formula>AND($H$12=0,$J$12=0)</formula>
    </cfRule>
  </conditionalFormatting>
  <conditionalFormatting sqref="H14:J15">
    <cfRule type="expression" dxfId="16" priority="11" stopIfTrue="1">
      <formula>AND($H$14=0,$J$14=0)</formula>
    </cfRule>
  </conditionalFormatting>
  <conditionalFormatting sqref="H16:J17">
    <cfRule type="expression" dxfId="15" priority="10" stopIfTrue="1">
      <formula>AND($H$16=0,$J$16=0)</formula>
    </cfRule>
  </conditionalFormatting>
  <conditionalFormatting sqref="K6:M7">
    <cfRule type="expression" dxfId="14" priority="28" stopIfTrue="1">
      <formula>AND($K$6=0,$M$6=0)</formula>
    </cfRule>
  </conditionalFormatting>
  <conditionalFormatting sqref="K8:M9">
    <cfRule type="expression" dxfId="13" priority="23" stopIfTrue="1">
      <formula>AND($K$8=0,$M$8=0)</formula>
    </cfRule>
  </conditionalFormatting>
  <conditionalFormatting sqref="K10:M11">
    <cfRule type="expression" dxfId="12" priority="9" stopIfTrue="1">
      <formula>AND($K$10=0,$M$10=0)</formula>
    </cfRule>
  </conditionalFormatting>
  <conditionalFormatting sqref="K14:M15">
    <cfRule type="expression" dxfId="11" priority="8" stopIfTrue="1">
      <formula>AND($K$14=0,$M$14=0)</formula>
    </cfRule>
  </conditionalFormatting>
  <conditionalFormatting sqref="K16:M17">
    <cfRule type="expression" dxfId="10" priority="7" stopIfTrue="1">
      <formula>AND($K$16=0,$M$16=0)</formula>
    </cfRule>
  </conditionalFormatting>
  <conditionalFormatting sqref="N6:P7">
    <cfRule type="expression" dxfId="9" priority="27" stopIfTrue="1">
      <formula>AND($N$6=0,$P$6=0)</formula>
    </cfRule>
  </conditionalFormatting>
  <conditionalFormatting sqref="N8:P9">
    <cfRule type="expression" dxfId="8" priority="22" stopIfTrue="1">
      <formula>AND($N$8=0,$P$8=0)</formula>
    </cfRule>
  </conditionalFormatting>
  <conditionalFormatting sqref="N10:P11">
    <cfRule type="expression" dxfId="7" priority="6" stopIfTrue="1">
      <formula>AND($N$10=0,$P$10=0)</formula>
    </cfRule>
  </conditionalFormatting>
  <conditionalFormatting sqref="N12:P13">
    <cfRule type="expression" dxfId="6" priority="5" stopIfTrue="1">
      <formula>AND($N$12=0,$P$12=0)</formula>
    </cfRule>
  </conditionalFormatting>
  <conditionalFormatting sqref="N16:P17">
    <cfRule type="expression" dxfId="5" priority="4" stopIfTrue="1">
      <formula>AND($N$16=0,$P$16=0)</formula>
    </cfRule>
  </conditionalFormatting>
  <conditionalFormatting sqref="Q6:S7">
    <cfRule type="expression" dxfId="4" priority="26" stopIfTrue="1">
      <formula>AND($Q$6=0,$S$6=0)</formula>
    </cfRule>
  </conditionalFormatting>
  <conditionalFormatting sqref="Q8:S9">
    <cfRule type="expression" dxfId="3" priority="21" stopIfTrue="1">
      <formula>AND($Q$8=0,$S$8=0)</formula>
    </cfRule>
  </conditionalFormatting>
  <conditionalFormatting sqref="Q10:S11">
    <cfRule type="expression" dxfId="2" priority="3" stopIfTrue="1">
      <formula>AND($Q$10=0,$S$10=0)</formula>
    </cfRule>
  </conditionalFormatting>
  <conditionalFormatting sqref="Q12:S13">
    <cfRule type="expression" dxfId="1" priority="2" stopIfTrue="1">
      <formula>AND($Q$12=0,$S$12=0)</formula>
    </cfRule>
  </conditionalFormatting>
  <conditionalFormatting sqref="Q14:S15">
    <cfRule type="expression" dxfId="0" priority="1" stopIfTrue="1">
      <formula>AND($Q$14=0,$S$14=0)</formula>
    </cfRule>
  </conditionalFormatting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1"/>
  <sheetViews>
    <sheetView zoomScale="80" zoomScaleNormal="80" workbookViewId="0">
      <selection activeCell="V11" sqref="V11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2187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3320312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4.109375" style="17" customWidth="1"/>
    <col min="22" max="16384" width="6.21875" style="17"/>
  </cols>
  <sheetData>
    <row r="1" spans="1:20" ht="14.4" x14ac:dyDescent="0.2">
      <c r="A1" s="32" t="s">
        <v>57</v>
      </c>
    </row>
    <row r="2" spans="1:20" ht="10.5" customHeight="1" x14ac:dyDescent="0.2">
      <c r="A2" s="32"/>
    </row>
    <row r="3" spans="1:20" ht="13.2" customHeight="1" x14ac:dyDescent="0.2">
      <c r="B3" s="98">
        <v>45570</v>
      </c>
      <c r="C3" s="98"/>
      <c r="D3" s="99" t="s">
        <v>179</v>
      </c>
      <c r="E3" s="99"/>
      <c r="F3" s="99"/>
      <c r="I3" s="98">
        <v>45570</v>
      </c>
      <c r="J3" s="98"/>
      <c r="K3" s="99" t="s">
        <v>174</v>
      </c>
      <c r="L3" s="99"/>
      <c r="M3" s="99"/>
      <c r="P3" s="98">
        <v>45570</v>
      </c>
      <c r="Q3" s="98"/>
      <c r="R3" s="99" t="s">
        <v>113</v>
      </c>
      <c r="S3" s="99"/>
      <c r="T3" s="99"/>
    </row>
    <row r="4" spans="1:20" ht="26.25" customHeight="1" x14ac:dyDescent="0.2">
      <c r="A4" s="31"/>
      <c r="B4" s="100" t="s">
        <v>169</v>
      </c>
      <c r="C4" s="101"/>
      <c r="D4" s="65" t="s">
        <v>11</v>
      </c>
      <c r="E4" s="100" t="s">
        <v>136</v>
      </c>
      <c r="F4" s="101"/>
      <c r="G4" s="66"/>
      <c r="H4" s="65"/>
      <c r="I4" s="100" t="s">
        <v>169</v>
      </c>
      <c r="J4" s="101"/>
      <c r="K4" s="65" t="s">
        <v>11</v>
      </c>
      <c r="L4" s="100" t="s">
        <v>100</v>
      </c>
      <c r="M4" s="101"/>
      <c r="N4" s="66"/>
      <c r="O4" s="65"/>
      <c r="P4" s="100" t="s">
        <v>169</v>
      </c>
      <c r="Q4" s="101"/>
      <c r="R4" s="65" t="s">
        <v>11</v>
      </c>
      <c r="S4" s="100" t="s">
        <v>101</v>
      </c>
      <c r="T4" s="101"/>
    </row>
    <row r="5" spans="1:20" x14ac:dyDescent="0.2">
      <c r="A5" s="102" t="s">
        <v>10</v>
      </c>
      <c r="B5" s="23" t="s">
        <v>180</v>
      </c>
      <c r="C5" s="104">
        <v>8</v>
      </c>
      <c r="D5" s="106" t="s">
        <v>5</v>
      </c>
      <c r="E5" s="104">
        <v>4</v>
      </c>
      <c r="F5" s="23" t="s">
        <v>181</v>
      </c>
      <c r="H5" s="102" t="s">
        <v>10</v>
      </c>
      <c r="I5" s="23" t="s">
        <v>175</v>
      </c>
      <c r="J5" s="104">
        <v>8</v>
      </c>
      <c r="K5" s="106" t="s">
        <v>5</v>
      </c>
      <c r="L5" s="104">
        <v>3</v>
      </c>
      <c r="M5" s="23" t="s">
        <v>161</v>
      </c>
      <c r="O5" s="102" t="s">
        <v>10</v>
      </c>
      <c r="P5" s="24" t="s">
        <v>170</v>
      </c>
      <c r="Q5" s="104">
        <v>8</v>
      </c>
      <c r="R5" s="106" t="s">
        <v>5</v>
      </c>
      <c r="S5" s="104">
        <v>1</v>
      </c>
      <c r="T5" s="23" t="s">
        <v>79</v>
      </c>
    </row>
    <row r="6" spans="1:20" x14ac:dyDescent="0.2">
      <c r="A6" s="103"/>
      <c r="B6" s="23" t="s">
        <v>182</v>
      </c>
      <c r="C6" s="105"/>
      <c r="D6" s="107"/>
      <c r="E6" s="105"/>
      <c r="F6" s="23" t="s">
        <v>138</v>
      </c>
      <c r="H6" s="103"/>
      <c r="I6" s="23" t="s">
        <v>173</v>
      </c>
      <c r="J6" s="105"/>
      <c r="K6" s="107"/>
      <c r="L6" s="105"/>
      <c r="M6" s="23" t="s">
        <v>167</v>
      </c>
      <c r="O6" s="103"/>
      <c r="P6" s="24" t="s">
        <v>62</v>
      </c>
      <c r="Q6" s="105"/>
      <c r="R6" s="107"/>
      <c r="S6" s="105"/>
      <c r="T6" s="23" t="s">
        <v>104</v>
      </c>
    </row>
    <row r="7" spans="1:20" x14ac:dyDescent="0.2">
      <c r="A7" s="102" t="s">
        <v>9</v>
      </c>
      <c r="B7" s="23" t="s">
        <v>170</v>
      </c>
      <c r="C7" s="104">
        <v>8</v>
      </c>
      <c r="D7" s="106" t="s">
        <v>5</v>
      </c>
      <c r="E7" s="104">
        <v>6</v>
      </c>
      <c r="F7" s="23" t="s">
        <v>80</v>
      </c>
      <c r="H7" s="102" t="s">
        <v>9</v>
      </c>
      <c r="I7" s="23" t="s">
        <v>170</v>
      </c>
      <c r="J7" s="104">
        <v>8</v>
      </c>
      <c r="K7" s="106" t="s">
        <v>5</v>
      </c>
      <c r="L7" s="104">
        <v>2</v>
      </c>
      <c r="M7" s="23" t="s">
        <v>176</v>
      </c>
      <c r="O7" s="102" t="s">
        <v>9</v>
      </c>
      <c r="P7" s="24" t="s">
        <v>64</v>
      </c>
      <c r="Q7" s="104">
        <v>8</v>
      </c>
      <c r="R7" s="106" t="s">
        <v>5</v>
      </c>
      <c r="S7" s="104">
        <v>1</v>
      </c>
      <c r="T7" s="23" t="s">
        <v>81</v>
      </c>
    </row>
    <row r="8" spans="1:20" x14ac:dyDescent="0.2">
      <c r="A8" s="103"/>
      <c r="B8" s="23" t="s">
        <v>62</v>
      </c>
      <c r="C8" s="105"/>
      <c r="D8" s="107"/>
      <c r="E8" s="105"/>
      <c r="F8" s="23" t="s">
        <v>183</v>
      </c>
      <c r="H8" s="103"/>
      <c r="I8" s="23" t="s">
        <v>62</v>
      </c>
      <c r="J8" s="105"/>
      <c r="K8" s="107"/>
      <c r="L8" s="105"/>
      <c r="M8" s="23" t="s">
        <v>177</v>
      </c>
      <c r="O8" s="103"/>
      <c r="P8" s="24" t="s">
        <v>171</v>
      </c>
      <c r="Q8" s="105"/>
      <c r="R8" s="107"/>
      <c r="S8" s="105"/>
      <c r="T8" s="23" t="s">
        <v>89</v>
      </c>
    </row>
    <row r="9" spans="1:20" x14ac:dyDescent="0.2">
      <c r="A9" s="102" t="s">
        <v>8</v>
      </c>
      <c r="B9" s="23" t="s">
        <v>184</v>
      </c>
      <c r="C9" s="104">
        <v>8</v>
      </c>
      <c r="D9" s="106" t="s">
        <v>5</v>
      </c>
      <c r="E9" s="104">
        <v>4</v>
      </c>
      <c r="F9" s="23" t="s">
        <v>78</v>
      </c>
      <c r="H9" s="102" t="s">
        <v>8</v>
      </c>
      <c r="I9" s="23" t="s">
        <v>178</v>
      </c>
      <c r="J9" s="104">
        <v>4</v>
      </c>
      <c r="K9" s="106" t="s">
        <v>5</v>
      </c>
      <c r="L9" s="104">
        <v>8</v>
      </c>
      <c r="M9" s="23" t="s">
        <v>109</v>
      </c>
      <c r="O9" s="102" t="s">
        <v>8</v>
      </c>
      <c r="P9" s="24" t="s">
        <v>172</v>
      </c>
      <c r="Q9" s="104">
        <v>5</v>
      </c>
      <c r="R9" s="106" t="s">
        <v>5</v>
      </c>
      <c r="S9" s="104">
        <v>8</v>
      </c>
      <c r="T9" s="23" t="s">
        <v>108</v>
      </c>
    </row>
    <row r="10" spans="1:20" x14ac:dyDescent="0.2">
      <c r="A10" s="103"/>
      <c r="B10" s="23" t="s">
        <v>173</v>
      </c>
      <c r="C10" s="105"/>
      <c r="D10" s="107"/>
      <c r="E10" s="105"/>
      <c r="F10" s="23" t="s">
        <v>162</v>
      </c>
      <c r="H10" s="103"/>
      <c r="I10" s="23" t="s">
        <v>72</v>
      </c>
      <c r="J10" s="105"/>
      <c r="K10" s="107"/>
      <c r="L10" s="105"/>
      <c r="M10" s="23" t="s">
        <v>168</v>
      </c>
      <c r="O10" s="103"/>
      <c r="P10" s="24" t="s">
        <v>72</v>
      </c>
      <c r="Q10" s="105"/>
      <c r="R10" s="107"/>
      <c r="S10" s="105"/>
      <c r="T10" s="23" t="s">
        <v>106</v>
      </c>
    </row>
    <row r="11" spans="1:20" ht="26.25" customHeight="1" x14ac:dyDescent="0.2">
      <c r="A11" s="22" t="s">
        <v>7</v>
      </c>
      <c r="B11" s="23" t="s">
        <v>180</v>
      </c>
      <c r="C11" s="24">
        <v>8</v>
      </c>
      <c r="D11" s="25" t="s">
        <v>185</v>
      </c>
      <c r="E11" s="24">
        <v>0</v>
      </c>
      <c r="F11" s="23" t="s">
        <v>181</v>
      </c>
      <c r="H11" s="22" t="s">
        <v>7</v>
      </c>
      <c r="I11" s="23" t="s">
        <v>175</v>
      </c>
      <c r="J11" s="24">
        <v>8</v>
      </c>
      <c r="K11" s="25" t="s">
        <v>5</v>
      </c>
      <c r="L11" s="24">
        <v>0</v>
      </c>
      <c r="M11" s="23" t="s">
        <v>109</v>
      </c>
      <c r="O11" s="22" t="s">
        <v>7</v>
      </c>
      <c r="P11" s="24" t="s">
        <v>170</v>
      </c>
      <c r="Q11" s="24">
        <v>8</v>
      </c>
      <c r="R11" s="25" t="s">
        <v>5</v>
      </c>
      <c r="S11" s="24">
        <v>0</v>
      </c>
      <c r="T11" s="23" t="s">
        <v>118</v>
      </c>
    </row>
    <row r="12" spans="1:20" ht="27" customHeight="1" x14ac:dyDescent="0.2">
      <c r="A12" s="22" t="s">
        <v>6</v>
      </c>
      <c r="B12" s="23" t="s">
        <v>170</v>
      </c>
      <c r="C12" s="24">
        <v>8</v>
      </c>
      <c r="D12" s="25" t="s">
        <v>185</v>
      </c>
      <c r="E12" s="24">
        <v>0</v>
      </c>
      <c r="F12" s="23" t="s">
        <v>138</v>
      </c>
      <c r="H12" s="22" t="s">
        <v>6</v>
      </c>
      <c r="I12" s="23" t="s">
        <v>170</v>
      </c>
      <c r="J12" s="24">
        <v>8</v>
      </c>
      <c r="K12" s="25" t="s">
        <v>5</v>
      </c>
      <c r="L12" s="24">
        <v>0</v>
      </c>
      <c r="M12" s="23" t="s">
        <v>167</v>
      </c>
      <c r="O12" s="22" t="s">
        <v>6</v>
      </c>
      <c r="P12" s="24" t="s">
        <v>173</v>
      </c>
      <c r="Q12" s="24">
        <v>8</v>
      </c>
      <c r="R12" s="25" t="s">
        <v>5</v>
      </c>
      <c r="S12" s="24">
        <v>1</v>
      </c>
      <c r="T12" s="23" t="s">
        <v>91</v>
      </c>
    </row>
    <row r="13" spans="1:20" ht="26.25" customHeight="1" x14ac:dyDescent="0.2">
      <c r="A13" s="22"/>
      <c r="B13" s="19">
        <v>40</v>
      </c>
      <c r="C13" s="20">
        <v>5</v>
      </c>
      <c r="D13" s="21" t="s">
        <v>5</v>
      </c>
      <c r="E13" s="20">
        <v>0</v>
      </c>
      <c r="F13" s="19">
        <v>14</v>
      </c>
      <c r="H13" s="22"/>
      <c r="I13" s="19">
        <v>36</v>
      </c>
      <c r="J13" s="20">
        <v>4</v>
      </c>
      <c r="K13" s="21" t="s">
        <v>5</v>
      </c>
      <c r="L13" s="20">
        <v>1</v>
      </c>
      <c r="M13" s="19">
        <v>13</v>
      </c>
      <c r="O13" s="22"/>
      <c r="P13" s="19">
        <v>37</v>
      </c>
      <c r="Q13" s="20">
        <v>4</v>
      </c>
      <c r="R13" s="21" t="s">
        <v>5</v>
      </c>
      <c r="S13" s="20">
        <v>1</v>
      </c>
      <c r="T13" s="19">
        <v>11</v>
      </c>
    </row>
    <row r="15" spans="1:20" x14ac:dyDescent="0.2">
      <c r="B15" s="98">
        <v>45514</v>
      </c>
      <c r="C15" s="98"/>
      <c r="D15" s="99" t="s">
        <v>61</v>
      </c>
      <c r="E15" s="99"/>
      <c r="F15" s="99"/>
      <c r="I15" s="98"/>
      <c r="J15" s="98"/>
      <c r="K15" s="99"/>
      <c r="L15" s="99"/>
      <c r="M15" s="99"/>
      <c r="P15" s="98">
        <v>45564</v>
      </c>
      <c r="Q15" s="98"/>
      <c r="R15" s="99" t="s">
        <v>160</v>
      </c>
      <c r="S15" s="99"/>
      <c r="T15" s="99"/>
    </row>
    <row r="16" spans="1:20" ht="26.25" customHeight="1" x14ac:dyDescent="0.2">
      <c r="A16" s="22"/>
      <c r="B16" s="100" t="s">
        <v>140</v>
      </c>
      <c r="C16" s="101"/>
      <c r="D16" s="65" t="s">
        <v>11</v>
      </c>
      <c r="E16" s="100" t="s">
        <v>141</v>
      </c>
      <c r="F16" s="101"/>
      <c r="G16" s="66"/>
      <c r="H16" s="65"/>
      <c r="I16" s="100" t="str">
        <f>組み合わせ!$A$7</f>
        <v>三菱電機・関東</v>
      </c>
      <c r="J16" s="101"/>
      <c r="K16" s="65" t="s">
        <v>11</v>
      </c>
      <c r="L16" s="100" t="str">
        <f>組み合わせ!$A$12</f>
        <v>-</v>
      </c>
      <c r="M16" s="101"/>
      <c r="N16" s="66"/>
      <c r="O16" s="65"/>
      <c r="P16" s="100" t="s">
        <v>136</v>
      </c>
      <c r="Q16" s="101"/>
      <c r="R16" s="65" t="s">
        <v>11</v>
      </c>
      <c r="S16" s="100" t="s">
        <v>100</v>
      </c>
      <c r="T16" s="101"/>
    </row>
    <row r="17" spans="1:20" x14ac:dyDescent="0.2">
      <c r="A17" s="102" t="s">
        <v>10</v>
      </c>
      <c r="B17" s="24" t="s">
        <v>62</v>
      </c>
      <c r="C17" s="104">
        <v>8</v>
      </c>
      <c r="D17" s="106" t="s">
        <v>5</v>
      </c>
      <c r="E17" s="104">
        <v>2</v>
      </c>
      <c r="F17" s="23" t="s">
        <v>63</v>
      </c>
      <c r="H17" s="102" t="s">
        <v>10</v>
      </c>
      <c r="I17" s="23"/>
      <c r="J17" s="104"/>
      <c r="K17" s="102" t="s">
        <v>5</v>
      </c>
      <c r="L17" s="104"/>
      <c r="M17" s="23"/>
      <c r="O17" s="102" t="s">
        <v>10</v>
      </c>
      <c r="P17" s="23" t="s">
        <v>138</v>
      </c>
      <c r="Q17" s="104">
        <v>9</v>
      </c>
      <c r="R17" s="102" t="s">
        <v>5</v>
      </c>
      <c r="S17" s="104">
        <v>7</v>
      </c>
      <c r="T17" s="23" t="s">
        <v>161</v>
      </c>
    </row>
    <row r="18" spans="1:20" x14ac:dyDescent="0.2">
      <c r="A18" s="103"/>
      <c r="B18" s="24" t="s">
        <v>64</v>
      </c>
      <c r="C18" s="105"/>
      <c r="D18" s="107"/>
      <c r="E18" s="105"/>
      <c r="F18" s="23" t="s">
        <v>65</v>
      </c>
      <c r="H18" s="103"/>
      <c r="I18" s="23"/>
      <c r="J18" s="105"/>
      <c r="K18" s="103"/>
      <c r="L18" s="105"/>
      <c r="M18" s="23"/>
      <c r="O18" s="103"/>
      <c r="P18" s="23" t="s">
        <v>162</v>
      </c>
      <c r="Q18" s="105"/>
      <c r="R18" s="103"/>
      <c r="S18" s="105"/>
      <c r="T18" s="23" t="s">
        <v>103</v>
      </c>
    </row>
    <row r="19" spans="1:20" x14ac:dyDescent="0.2">
      <c r="A19" s="102" t="s">
        <v>9</v>
      </c>
      <c r="B19" s="24" t="s">
        <v>66</v>
      </c>
      <c r="C19" s="104">
        <v>8</v>
      </c>
      <c r="D19" s="106" t="s">
        <v>5</v>
      </c>
      <c r="E19" s="104">
        <v>5</v>
      </c>
      <c r="F19" s="23" t="s">
        <v>67</v>
      </c>
      <c r="H19" s="102" t="s">
        <v>9</v>
      </c>
      <c r="I19" s="23"/>
      <c r="J19" s="104"/>
      <c r="K19" s="102" t="s">
        <v>5</v>
      </c>
      <c r="L19" s="104"/>
      <c r="M19" s="23"/>
      <c r="O19" s="102" t="s">
        <v>9</v>
      </c>
      <c r="P19" s="23" t="s">
        <v>78</v>
      </c>
      <c r="Q19" s="104">
        <v>8</v>
      </c>
      <c r="R19" s="102" t="s">
        <v>5</v>
      </c>
      <c r="S19" s="104">
        <v>9</v>
      </c>
      <c r="T19" s="23" t="s">
        <v>163</v>
      </c>
    </row>
    <row r="20" spans="1:20" x14ac:dyDescent="0.2">
      <c r="A20" s="103"/>
      <c r="B20" s="24" t="s">
        <v>68</v>
      </c>
      <c r="C20" s="105"/>
      <c r="D20" s="107"/>
      <c r="E20" s="105"/>
      <c r="F20" s="23" t="s">
        <v>69</v>
      </c>
      <c r="H20" s="103"/>
      <c r="I20" s="23"/>
      <c r="J20" s="105"/>
      <c r="K20" s="103"/>
      <c r="L20" s="105"/>
      <c r="M20" s="23"/>
      <c r="O20" s="103"/>
      <c r="P20" s="23" t="s">
        <v>84</v>
      </c>
      <c r="Q20" s="105"/>
      <c r="R20" s="103"/>
      <c r="S20" s="105"/>
      <c r="T20" s="23" t="s">
        <v>164</v>
      </c>
    </row>
    <row r="21" spans="1:20" x14ac:dyDescent="0.2">
      <c r="A21" s="102" t="s">
        <v>8</v>
      </c>
      <c r="B21" s="24" t="s">
        <v>70</v>
      </c>
      <c r="C21" s="104">
        <v>8</v>
      </c>
      <c r="D21" s="106" t="s">
        <v>5</v>
      </c>
      <c r="E21" s="104">
        <v>2</v>
      </c>
      <c r="F21" s="23" t="s">
        <v>71</v>
      </c>
      <c r="H21" s="102" t="s">
        <v>8</v>
      </c>
      <c r="I21" s="23"/>
      <c r="J21" s="108"/>
      <c r="K21" s="102" t="s">
        <v>5</v>
      </c>
      <c r="L21" s="108"/>
      <c r="M21" s="23"/>
      <c r="O21" s="102" t="s">
        <v>8</v>
      </c>
      <c r="P21" s="23" t="s">
        <v>86</v>
      </c>
      <c r="Q21" s="108">
        <v>4</v>
      </c>
      <c r="R21" s="102" t="s">
        <v>5</v>
      </c>
      <c r="S21" s="108">
        <v>8</v>
      </c>
      <c r="T21" s="23" t="s">
        <v>105</v>
      </c>
    </row>
    <row r="22" spans="1:20" x14ac:dyDescent="0.2">
      <c r="A22" s="103"/>
      <c r="B22" s="24" t="s">
        <v>72</v>
      </c>
      <c r="C22" s="105"/>
      <c r="D22" s="107"/>
      <c r="E22" s="105"/>
      <c r="F22" s="23" t="s">
        <v>73</v>
      </c>
      <c r="H22" s="103"/>
      <c r="I22" s="23"/>
      <c r="J22" s="109"/>
      <c r="K22" s="103"/>
      <c r="L22" s="109"/>
      <c r="M22" s="23"/>
      <c r="O22" s="103"/>
      <c r="P22" s="23" t="s">
        <v>137</v>
      </c>
      <c r="Q22" s="109"/>
      <c r="R22" s="103"/>
      <c r="S22" s="109"/>
      <c r="T22" s="23" t="s">
        <v>109</v>
      </c>
    </row>
    <row r="23" spans="1:20" ht="26.25" customHeight="1" x14ac:dyDescent="0.2">
      <c r="A23" s="22" t="s">
        <v>7</v>
      </c>
      <c r="B23" s="24" t="s">
        <v>62</v>
      </c>
      <c r="C23" s="24">
        <v>8</v>
      </c>
      <c r="D23" s="25" t="s">
        <v>5</v>
      </c>
      <c r="E23" s="24">
        <v>6</v>
      </c>
      <c r="F23" s="23" t="s">
        <v>74</v>
      </c>
      <c r="H23" s="22" t="s">
        <v>7</v>
      </c>
      <c r="I23" s="23"/>
      <c r="J23" s="24"/>
      <c r="K23" s="22" t="s">
        <v>5</v>
      </c>
      <c r="L23" s="24"/>
      <c r="M23" s="23"/>
      <c r="O23" s="22" t="s">
        <v>7</v>
      </c>
      <c r="P23" s="23" t="s">
        <v>80</v>
      </c>
      <c r="Q23" s="24">
        <v>4</v>
      </c>
      <c r="R23" s="22" t="s">
        <v>5</v>
      </c>
      <c r="S23" s="24">
        <v>8</v>
      </c>
      <c r="T23" s="23" t="s">
        <v>164</v>
      </c>
    </row>
    <row r="24" spans="1:20" ht="27" customHeight="1" x14ac:dyDescent="0.2">
      <c r="A24" s="22" t="s">
        <v>6</v>
      </c>
      <c r="B24" s="24" t="s">
        <v>64</v>
      </c>
      <c r="C24" s="24">
        <v>8</v>
      </c>
      <c r="D24" s="25" t="s">
        <v>5</v>
      </c>
      <c r="E24" s="24">
        <v>2</v>
      </c>
      <c r="F24" s="23" t="s">
        <v>75</v>
      </c>
      <c r="H24" s="22" t="s">
        <v>6</v>
      </c>
      <c r="I24" s="23"/>
      <c r="J24" s="24"/>
      <c r="K24" s="22" t="s">
        <v>5</v>
      </c>
      <c r="L24" s="24"/>
      <c r="M24" s="23"/>
      <c r="O24" s="22" t="s">
        <v>6</v>
      </c>
      <c r="P24" s="23" t="s">
        <v>138</v>
      </c>
      <c r="Q24" s="24">
        <v>8</v>
      </c>
      <c r="R24" s="22" t="s">
        <v>5</v>
      </c>
      <c r="S24" s="24">
        <v>6</v>
      </c>
      <c r="T24" s="23" t="s">
        <v>109</v>
      </c>
    </row>
    <row r="25" spans="1:20" ht="26.25" customHeight="1" x14ac:dyDescent="0.2">
      <c r="A25" s="22"/>
      <c r="B25" s="19">
        <v>40</v>
      </c>
      <c r="C25" s="20">
        <v>5</v>
      </c>
      <c r="D25" s="21" t="s">
        <v>5</v>
      </c>
      <c r="E25" s="20">
        <v>0</v>
      </c>
      <c r="F25" s="19">
        <v>18</v>
      </c>
      <c r="H25" s="22"/>
      <c r="I25" s="19">
        <f>SUM(J17:J24)</f>
        <v>0</v>
      </c>
      <c r="J25" s="20"/>
      <c r="K25" s="21" t="s">
        <v>5</v>
      </c>
      <c r="L25" s="20"/>
      <c r="M25" s="19">
        <f>SUM(L17:L24)</f>
        <v>0</v>
      </c>
      <c r="O25" s="22"/>
      <c r="P25" s="19">
        <v>33</v>
      </c>
      <c r="Q25" s="20">
        <v>2</v>
      </c>
      <c r="R25" s="21" t="s">
        <v>5</v>
      </c>
      <c r="S25" s="20">
        <v>3</v>
      </c>
      <c r="T25" s="19">
        <v>38</v>
      </c>
    </row>
    <row r="27" spans="1:20" x14ac:dyDescent="0.2">
      <c r="B27" s="98">
        <v>45528</v>
      </c>
      <c r="C27" s="98"/>
      <c r="D27" s="99" t="s">
        <v>76</v>
      </c>
      <c r="E27" s="99"/>
      <c r="F27" s="99"/>
      <c r="I27" s="98">
        <v>45550</v>
      </c>
      <c r="J27" s="98"/>
      <c r="K27" s="99" t="s">
        <v>76</v>
      </c>
      <c r="L27" s="99"/>
      <c r="M27" s="99"/>
      <c r="P27" s="98"/>
      <c r="Q27" s="98"/>
      <c r="R27" s="99"/>
      <c r="S27" s="99"/>
      <c r="T27" s="99"/>
    </row>
    <row r="28" spans="1:20" ht="26.25" customHeight="1" x14ac:dyDescent="0.2">
      <c r="A28" s="22"/>
      <c r="B28" s="100" t="s">
        <v>142</v>
      </c>
      <c r="C28" s="101"/>
      <c r="D28" s="65" t="s">
        <v>11</v>
      </c>
      <c r="E28" s="100" t="s">
        <v>77</v>
      </c>
      <c r="F28" s="101"/>
      <c r="G28" s="66"/>
      <c r="H28" s="65"/>
      <c r="I28" s="100" t="s">
        <v>136</v>
      </c>
      <c r="J28" s="101"/>
      <c r="K28" s="65" t="s">
        <v>11</v>
      </c>
      <c r="L28" s="100" t="s">
        <v>114</v>
      </c>
      <c r="M28" s="101"/>
      <c r="N28" s="66"/>
      <c r="O28" s="65"/>
      <c r="P28" s="100" t="str">
        <f>組み合わせ!$A$8</f>
        <v>三菱電機・湘南</v>
      </c>
      <c r="Q28" s="101"/>
      <c r="R28" s="65" t="s">
        <v>11</v>
      </c>
      <c r="S28" s="100" t="str">
        <f>組み合わせ!$A$12</f>
        <v>-</v>
      </c>
      <c r="T28" s="101"/>
    </row>
    <row r="29" spans="1:20" x14ac:dyDescent="0.2">
      <c r="A29" s="102" t="s">
        <v>10</v>
      </c>
      <c r="B29" s="23" t="s">
        <v>78</v>
      </c>
      <c r="C29" s="104">
        <v>8</v>
      </c>
      <c r="D29" s="106" t="s">
        <v>5</v>
      </c>
      <c r="E29" s="104">
        <v>2</v>
      </c>
      <c r="F29" s="23" t="s">
        <v>79</v>
      </c>
      <c r="H29" s="102" t="s">
        <v>10</v>
      </c>
      <c r="I29" s="23" t="s">
        <v>78</v>
      </c>
      <c r="J29" s="104">
        <v>8</v>
      </c>
      <c r="K29" s="106" t="s">
        <v>5</v>
      </c>
      <c r="L29" s="104">
        <v>4</v>
      </c>
      <c r="M29" s="23" t="s">
        <v>115</v>
      </c>
      <c r="O29" s="102" t="s">
        <v>10</v>
      </c>
      <c r="P29" s="23"/>
      <c r="Q29" s="104"/>
      <c r="R29" s="106" t="s">
        <v>5</v>
      </c>
      <c r="S29" s="104"/>
      <c r="T29" s="23"/>
    </row>
    <row r="30" spans="1:20" x14ac:dyDescent="0.2">
      <c r="A30" s="103"/>
      <c r="B30" s="23" t="s">
        <v>80</v>
      </c>
      <c r="C30" s="105"/>
      <c r="D30" s="107"/>
      <c r="E30" s="105"/>
      <c r="F30" s="23" t="s">
        <v>81</v>
      </c>
      <c r="H30" s="103"/>
      <c r="I30" s="23" t="s">
        <v>137</v>
      </c>
      <c r="J30" s="105"/>
      <c r="K30" s="107"/>
      <c r="L30" s="105"/>
      <c r="M30" s="23" t="s">
        <v>74</v>
      </c>
      <c r="O30" s="103"/>
      <c r="P30" s="23"/>
      <c r="Q30" s="105"/>
      <c r="R30" s="107"/>
      <c r="S30" s="105"/>
      <c r="T30" s="23"/>
    </row>
    <row r="31" spans="1:20" x14ac:dyDescent="0.2">
      <c r="A31" s="102" t="s">
        <v>9</v>
      </c>
      <c r="B31" s="23" t="s">
        <v>82</v>
      </c>
      <c r="C31" s="104">
        <v>8</v>
      </c>
      <c r="D31" s="106" t="s">
        <v>5</v>
      </c>
      <c r="E31" s="104">
        <v>3</v>
      </c>
      <c r="F31" s="23" t="s">
        <v>83</v>
      </c>
      <c r="H31" s="102" t="s">
        <v>9</v>
      </c>
      <c r="I31" s="23" t="s">
        <v>90</v>
      </c>
      <c r="J31" s="104">
        <v>8</v>
      </c>
      <c r="K31" s="106" t="s">
        <v>5</v>
      </c>
      <c r="L31" s="104">
        <v>5</v>
      </c>
      <c r="M31" s="23" t="s">
        <v>65</v>
      </c>
      <c r="O31" s="102" t="s">
        <v>9</v>
      </c>
      <c r="P31" s="23"/>
      <c r="Q31" s="104"/>
      <c r="R31" s="106" t="s">
        <v>5</v>
      </c>
      <c r="S31" s="104"/>
      <c r="T31" s="23"/>
    </row>
    <row r="32" spans="1:20" x14ac:dyDescent="0.2">
      <c r="A32" s="103"/>
      <c r="B32" s="23" t="s">
        <v>84</v>
      </c>
      <c r="C32" s="105"/>
      <c r="D32" s="107"/>
      <c r="E32" s="105"/>
      <c r="F32" s="23" t="s">
        <v>85</v>
      </c>
      <c r="H32" s="103"/>
      <c r="I32" s="23" t="s">
        <v>84</v>
      </c>
      <c r="J32" s="105"/>
      <c r="K32" s="107"/>
      <c r="L32" s="105"/>
      <c r="M32" s="23" t="s">
        <v>63</v>
      </c>
      <c r="O32" s="103"/>
      <c r="P32" s="23"/>
      <c r="Q32" s="105"/>
      <c r="R32" s="107"/>
      <c r="S32" s="105"/>
      <c r="T32" s="23"/>
    </row>
    <row r="33" spans="1:20" x14ac:dyDescent="0.2">
      <c r="A33" s="102" t="s">
        <v>8</v>
      </c>
      <c r="B33" s="23" t="s">
        <v>86</v>
      </c>
      <c r="C33" s="104">
        <v>8</v>
      </c>
      <c r="D33" s="106" t="s">
        <v>5</v>
      </c>
      <c r="E33" s="104">
        <v>4</v>
      </c>
      <c r="F33" s="23" t="s">
        <v>87</v>
      </c>
      <c r="H33" s="102" t="s">
        <v>8</v>
      </c>
      <c r="I33" s="23" t="s">
        <v>138</v>
      </c>
      <c r="J33" s="104">
        <v>8</v>
      </c>
      <c r="K33" s="106" t="s">
        <v>5</v>
      </c>
      <c r="L33" s="104">
        <v>0</v>
      </c>
      <c r="M33" s="23" t="s">
        <v>71</v>
      </c>
      <c r="O33" s="102" t="s">
        <v>8</v>
      </c>
      <c r="P33" s="23"/>
      <c r="Q33" s="108"/>
      <c r="R33" s="106" t="s">
        <v>5</v>
      </c>
      <c r="S33" s="104"/>
      <c r="T33" s="23"/>
    </row>
    <row r="34" spans="1:20" x14ac:dyDescent="0.2">
      <c r="A34" s="103"/>
      <c r="B34" s="23" t="s">
        <v>88</v>
      </c>
      <c r="C34" s="105"/>
      <c r="D34" s="107"/>
      <c r="E34" s="105"/>
      <c r="F34" s="23" t="s">
        <v>89</v>
      </c>
      <c r="H34" s="103"/>
      <c r="I34" s="23" t="s">
        <v>88</v>
      </c>
      <c r="J34" s="105"/>
      <c r="K34" s="107"/>
      <c r="L34" s="105"/>
      <c r="M34" s="23" t="s">
        <v>67</v>
      </c>
      <c r="O34" s="103"/>
      <c r="P34" s="23"/>
      <c r="Q34" s="109"/>
      <c r="R34" s="107"/>
      <c r="S34" s="105"/>
      <c r="T34" s="23"/>
    </row>
    <row r="35" spans="1:20" ht="26.25" customHeight="1" x14ac:dyDescent="0.2">
      <c r="A35" s="22" t="s">
        <v>7</v>
      </c>
      <c r="B35" s="23" t="s">
        <v>90</v>
      </c>
      <c r="C35" s="24">
        <v>8</v>
      </c>
      <c r="D35" s="25" t="s">
        <v>5</v>
      </c>
      <c r="E35" s="24">
        <v>9</v>
      </c>
      <c r="F35" s="23" t="s">
        <v>91</v>
      </c>
      <c r="H35" s="22" t="s">
        <v>7</v>
      </c>
      <c r="I35" s="23" t="s">
        <v>139</v>
      </c>
      <c r="J35" s="24">
        <v>8</v>
      </c>
      <c r="K35" s="25" t="s">
        <v>5</v>
      </c>
      <c r="L35" s="24">
        <v>1</v>
      </c>
      <c r="M35" s="23" t="s">
        <v>73</v>
      </c>
      <c r="O35" s="22" t="s">
        <v>7</v>
      </c>
      <c r="P35" s="23"/>
      <c r="Q35" s="24"/>
      <c r="R35" s="25" t="s">
        <v>5</v>
      </c>
      <c r="S35" s="24"/>
      <c r="T35" s="23"/>
    </row>
    <row r="36" spans="1:20" ht="27" customHeight="1" x14ac:dyDescent="0.2">
      <c r="A36" s="22" t="s">
        <v>6</v>
      </c>
      <c r="B36" s="23" t="s">
        <v>80</v>
      </c>
      <c r="C36" s="24">
        <v>8</v>
      </c>
      <c r="D36" s="25" t="s">
        <v>5</v>
      </c>
      <c r="E36" s="24">
        <v>4</v>
      </c>
      <c r="F36" s="23" t="s">
        <v>92</v>
      </c>
      <c r="H36" s="22" t="s">
        <v>6</v>
      </c>
      <c r="I36" s="23" t="s">
        <v>138</v>
      </c>
      <c r="J36" s="24">
        <v>8</v>
      </c>
      <c r="K36" s="25" t="s">
        <v>5</v>
      </c>
      <c r="L36" s="24">
        <v>3</v>
      </c>
      <c r="M36" s="23" t="s">
        <v>63</v>
      </c>
      <c r="O36" s="22" t="s">
        <v>6</v>
      </c>
      <c r="P36" s="23"/>
      <c r="Q36" s="24"/>
      <c r="R36" s="25" t="s">
        <v>5</v>
      </c>
      <c r="S36" s="24"/>
      <c r="T36" s="23"/>
    </row>
    <row r="37" spans="1:20" ht="26.25" customHeight="1" x14ac:dyDescent="0.2">
      <c r="A37" s="22"/>
      <c r="B37" s="19">
        <v>40</v>
      </c>
      <c r="C37" s="20">
        <v>4</v>
      </c>
      <c r="D37" s="21" t="s">
        <v>5</v>
      </c>
      <c r="E37" s="20">
        <v>1</v>
      </c>
      <c r="F37" s="19">
        <v>22</v>
      </c>
      <c r="H37" s="22"/>
      <c r="I37" s="19">
        <v>40</v>
      </c>
      <c r="J37" s="20">
        <v>5</v>
      </c>
      <c r="K37" s="21" t="s">
        <v>5</v>
      </c>
      <c r="L37" s="20">
        <v>0</v>
      </c>
      <c r="M37" s="19">
        <v>13</v>
      </c>
      <c r="O37" s="22"/>
      <c r="P37" s="19">
        <f>SUM(Q29:Q36)</f>
        <v>0</v>
      </c>
      <c r="Q37" s="20"/>
      <c r="R37" s="21" t="s">
        <v>5</v>
      </c>
      <c r="S37" s="20"/>
      <c r="T37" s="19">
        <f>SUM(S29:S36)</f>
        <v>0</v>
      </c>
    </row>
    <row r="39" spans="1:20" x14ac:dyDescent="0.2">
      <c r="B39" s="98">
        <v>45542</v>
      </c>
      <c r="C39" s="98"/>
      <c r="D39" s="99" t="s">
        <v>99</v>
      </c>
      <c r="E39" s="99"/>
      <c r="F39" s="99"/>
      <c r="I39" s="98">
        <v>45570</v>
      </c>
      <c r="J39" s="98"/>
      <c r="K39" s="99" t="s">
        <v>165</v>
      </c>
      <c r="L39" s="99"/>
      <c r="M39" s="99"/>
      <c r="P39" s="98"/>
      <c r="Q39" s="98"/>
      <c r="R39" s="99"/>
      <c r="S39" s="99"/>
      <c r="T39" s="99"/>
    </row>
    <row r="40" spans="1:20" ht="26.25" customHeight="1" x14ac:dyDescent="0.2">
      <c r="A40" s="22"/>
      <c r="B40" s="100" t="s">
        <v>100</v>
      </c>
      <c r="C40" s="101"/>
      <c r="D40" s="65" t="s">
        <v>11</v>
      </c>
      <c r="E40" s="100" t="s">
        <v>101</v>
      </c>
      <c r="F40" s="101"/>
      <c r="G40" s="66"/>
      <c r="H40" s="65"/>
      <c r="I40" s="100" t="s">
        <v>100</v>
      </c>
      <c r="J40" s="101"/>
      <c r="K40" s="65" t="s">
        <v>11</v>
      </c>
      <c r="L40" s="100" t="s">
        <v>114</v>
      </c>
      <c r="M40" s="101"/>
      <c r="N40" s="66"/>
      <c r="O40" s="65"/>
      <c r="P40" s="100" t="str">
        <f>組み合わせ!$A$9</f>
        <v>本田技研工業</v>
      </c>
      <c r="Q40" s="101"/>
      <c r="R40" s="65" t="s">
        <v>11</v>
      </c>
      <c r="S40" s="100" t="str">
        <f>組み合わせ!$A$12</f>
        <v>-</v>
      </c>
      <c r="T40" s="101"/>
    </row>
    <row r="41" spans="1:20" x14ac:dyDescent="0.2">
      <c r="A41" s="102" t="s">
        <v>10</v>
      </c>
      <c r="B41" s="23" t="s">
        <v>102</v>
      </c>
      <c r="C41" s="104">
        <v>8</v>
      </c>
      <c r="D41" s="106" t="s">
        <v>5</v>
      </c>
      <c r="E41" s="104">
        <v>1</v>
      </c>
      <c r="F41" s="23" t="s">
        <v>79</v>
      </c>
      <c r="H41" s="102" t="s">
        <v>10</v>
      </c>
      <c r="I41" s="23" t="s">
        <v>166</v>
      </c>
      <c r="J41" s="104">
        <v>7</v>
      </c>
      <c r="K41" s="106" t="s">
        <v>5</v>
      </c>
      <c r="L41" s="104">
        <v>9</v>
      </c>
      <c r="M41" s="23" t="s">
        <v>65</v>
      </c>
      <c r="O41" s="102" t="s">
        <v>10</v>
      </c>
      <c r="P41" s="23"/>
      <c r="Q41" s="104"/>
      <c r="R41" s="106" t="s">
        <v>5</v>
      </c>
      <c r="S41" s="104"/>
      <c r="T41" s="23"/>
    </row>
    <row r="42" spans="1:20" x14ac:dyDescent="0.2">
      <c r="A42" s="103"/>
      <c r="B42" s="23" t="s">
        <v>103</v>
      </c>
      <c r="C42" s="105"/>
      <c r="D42" s="107"/>
      <c r="E42" s="105"/>
      <c r="F42" s="23" t="s">
        <v>104</v>
      </c>
      <c r="H42" s="103"/>
      <c r="I42" s="23" t="s">
        <v>167</v>
      </c>
      <c r="J42" s="105"/>
      <c r="K42" s="107"/>
      <c r="L42" s="105"/>
      <c r="M42" s="23" t="s">
        <v>74</v>
      </c>
      <c r="O42" s="103"/>
      <c r="P42" s="23"/>
      <c r="Q42" s="105"/>
      <c r="R42" s="107"/>
      <c r="S42" s="105"/>
      <c r="T42" s="23"/>
    </row>
    <row r="43" spans="1:20" x14ac:dyDescent="0.2">
      <c r="A43" s="102" t="s">
        <v>9</v>
      </c>
      <c r="B43" s="23" t="s">
        <v>105</v>
      </c>
      <c r="C43" s="104">
        <v>8</v>
      </c>
      <c r="D43" s="106" t="s">
        <v>5</v>
      </c>
      <c r="E43" s="104">
        <v>3</v>
      </c>
      <c r="F43" s="23" t="s">
        <v>106</v>
      </c>
      <c r="H43" s="102" t="s">
        <v>9</v>
      </c>
      <c r="I43" s="23" t="s">
        <v>112</v>
      </c>
      <c r="J43" s="104">
        <v>8</v>
      </c>
      <c r="K43" s="106" t="s">
        <v>5</v>
      </c>
      <c r="L43" s="104">
        <v>0</v>
      </c>
      <c r="M43" s="23" t="s">
        <v>115</v>
      </c>
      <c r="O43" s="102" t="s">
        <v>9</v>
      </c>
      <c r="P43" s="23"/>
      <c r="Q43" s="104"/>
      <c r="R43" s="106" t="s">
        <v>5</v>
      </c>
      <c r="S43" s="104"/>
      <c r="T43" s="23"/>
    </row>
    <row r="44" spans="1:20" x14ac:dyDescent="0.2">
      <c r="A44" s="103"/>
      <c r="B44" s="23" t="s">
        <v>107</v>
      </c>
      <c r="C44" s="105"/>
      <c r="D44" s="107"/>
      <c r="E44" s="105"/>
      <c r="F44" s="23" t="s">
        <v>108</v>
      </c>
      <c r="H44" s="103"/>
      <c r="I44" s="23" t="s">
        <v>163</v>
      </c>
      <c r="J44" s="105"/>
      <c r="K44" s="107"/>
      <c r="L44" s="105"/>
      <c r="M44" s="23" t="s">
        <v>75</v>
      </c>
      <c r="O44" s="103"/>
      <c r="P44" s="23"/>
      <c r="Q44" s="105"/>
      <c r="R44" s="107"/>
      <c r="S44" s="105"/>
      <c r="T44" s="23"/>
    </row>
    <row r="45" spans="1:20" x14ac:dyDescent="0.2">
      <c r="A45" s="102" t="s">
        <v>8</v>
      </c>
      <c r="B45" s="23" t="s">
        <v>109</v>
      </c>
      <c r="C45" s="104">
        <v>8</v>
      </c>
      <c r="D45" s="106" t="s">
        <v>5</v>
      </c>
      <c r="E45" s="104">
        <v>2</v>
      </c>
      <c r="F45" s="23" t="s">
        <v>110</v>
      </c>
      <c r="H45" s="102" t="s">
        <v>8</v>
      </c>
      <c r="I45" s="23" t="s">
        <v>109</v>
      </c>
      <c r="J45" s="104">
        <v>8</v>
      </c>
      <c r="K45" s="106" t="s">
        <v>5</v>
      </c>
      <c r="L45" s="104">
        <v>2</v>
      </c>
      <c r="M45" s="23" t="s">
        <v>67</v>
      </c>
      <c r="O45" s="102" t="s">
        <v>8</v>
      </c>
      <c r="P45" s="23"/>
      <c r="Q45" s="104"/>
      <c r="R45" s="106" t="s">
        <v>5</v>
      </c>
      <c r="S45" s="104"/>
      <c r="T45" s="23"/>
    </row>
    <row r="46" spans="1:20" x14ac:dyDescent="0.2">
      <c r="A46" s="103"/>
      <c r="B46" s="23" t="s">
        <v>111</v>
      </c>
      <c r="C46" s="105"/>
      <c r="D46" s="107"/>
      <c r="E46" s="105"/>
      <c r="F46" s="23" t="s">
        <v>89</v>
      </c>
      <c r="H46" s="103"/>
      <c r="I46" s="23" t="s">
        <v>168</v>
      </c>
      <c r="J46" s="105"/>
      <c r="K46" s="107"/>
      <c r="L46" s="105"/>
      <c r="M46" s="23" t="s">
        <v>71</v>
      </c>
      <c r="O46" s="103"/>
      <c r="P46" s="23"/>
      <c r="Q46" s="105"/>
      <c r="R46" s="107"/>
      <c r="S46" s="105"/>
      <c r="T46" s="23"/>
    </row>
    <row r="47" spans="1:20" ht="26.25" customHeight="1" x14ac:dyDescent="0.2">
      <c r="A47" s="22" t="s">
        <v>7</v>
      </c>
      <c r="B47" s="23" t="s">
        <v>112</v>
      </c>
      <c r="C47" s="24">
        <v>8</v>
      </c>
      <c r="D47" s="25" t="s">
        <v>5</v>
      </c>
      <c r="E47" s="24">
        <v>0</v>
      </c>
      <c r="F47" s="23" t="s">
        <v>87</v>
      </c>
      <c r="H47" s="22" t="s">
        <v>7</v>
      </c>
      <c r="I47" s="23" t="s">
        <v>112</v>
      </c>
      <c r="J47" s="24">
        <v>8</v>
      </c>
      <c r="K47" s="25" t="s">
        <v>5</v>
      </c>
      <c r="L47" s="24">
        <v>1</v>
      </c>
      <c r="M47" s="23" t="s">
        <v>117</v>
      </c>
      <c r="O47" s="22" t="s">
        <v>7</v>
      </c>
      <c r="P47" s="23"/>
      <c r="Q47" s="24"/>
      <c r="R47" s="25" t="s">
        <v>5</v>
      </c>
      <c r="S47" s="24"/>
      <c r="T47" s="23"/>
    </row>
    <row r="48" spans="1:20" ht="27" customHeight="1" x14ac:dyDescent="0.2">
      <c r="A48" s="22" t="s">
        <v>6</v>
      </c>
      <c r="B48" s="23" t="s">
        <v>109</v>
      </c>
      <c r="C48" s="24">
        <v>8</v>
      </c>
      <c r="D48" s="25" t="s">
        <v>5</v>
      </c>
      <c r="E48" s="24">
        <v>0</v>
      </c>
      <c r="F48" s="23" t="s">
        <v>92</v>
      </c>
      <c r="H48" s="22" t="s">
        <v>6</v>
      </c>
      <c r="I48" s="23" t="s">
        <v>167</v>
      </c>
      <c r="J48" s="24">
        <v>8</v>
      </c>
      <c r="K48" s="25" t="s">
        <v>5</v>
      </c>
      <c r="L48" s="24">
        <v>2</v>
      </c>
      <c r="M48" s="23" t="s">
        <v>74</v>
      </c>
      <c r="O48" s="22" t="s">
        <v>6</v>
      </c>
      <c r="P48" s="23"/>
      <c r="Q48" s="24"/>
      <c r="R48" s="25" t="s">
        <v>5</v>
      </c>
      <c r="S48" s="24"/>
      <c r="T48" s="23"/>
    </row>
    <row r="49" spans="1:20" ht="26.25" customHeight="1" x14ac:dyDescent="0.2">
      <c r="A49" s="22"/>
      <c r="B49" s="19">
        <v>40</v>
      </c>
      <c r="C49" s="20">
        <v>5</v>
      </c>
      <c r="D49" s="21" t="s">
        <v>5</v>
      </c>
      <c r="E49" s="20">
        <v>0</v>
      </c>
      <c r="F49" s="19">
        <v>6</v>
      </c>
      <c r="H49" s="22"/>
      <c r="I49" s="19">
        <v>39</v>
      </c>
      <c r="J49" s="20">
        <v>4</v>
      </c>
      <c r="K49" s="21" t="s">
        <v>5</v>
      </c>
      <c r="L49" s="20">
        <v>1</v>
      </c>
      <c r="M49" s="19">
        <v>14</v>
      </c>
      <c r="O49" s="22"/>
      <c r="P49" s="19">
        <f>SUM(Q41:Q48)</f>
        <v>0</v>
      </c>
      <c r="Q49" s="20"/>
      <c r="R49" s="21" t="s">
        <v>5</v>
      </c>
      <c r="S49" s="20"/>
      <c r="T49" s="19">
        <f>SUM(S41:S48)</f>
        <v>0</v>
      </c>
    </row>
    <row r="51" spans="1:20" x14ac:dyDescent="0.2">
      <c r="B51" s="98">
        <v>45551</v>
      </c>
      <c r="C51" s="98"/>
      <c r="D51" s="99" t="s">
        <v>113</v>
      </c>
      <c r="E51" s="99"/>
      <c r="F51" s="99"/>
      <c r="I51" s="98"/>
      <c r="J51" s="98"/>
      <c r="K51" s="99"/>
      <c r="L51" s="99"/>
      <c r="M51" s="99"/>
      <c r="P51" s="98"/>
      <c r="Q51" s="98"/>
      <c r="R51" s="99"/>
      <c r="S51" s="99"/>
      <c r="T51" s="99"/>
    </row>
    <row r="52" spans="1:20" ht="26.25" customHeight="1" x14ac:dyDescent="0.2">
      <c r="A52" s="22"/>
      <c r="B52" s="100" t="s">
        <v>101</v>
      </c>
      <c r="C52" s="101"/>
      <c r="D52" s="65" t="s">
        <v>11</v>
      </c>
      <c r="E52" s="100" t="s">
        <v>114</v>
      </c>
      <c r="F52" s="101"/>
      <c r="G52" s="66"/>
      <c r="H52" s="65"/>
      <c r="I52" s="100" t="str">
        <f>組み合わせ!$A$10</f>
        <v>ソニー・本社A</v>
      </c>
      <c r="J52" s="101"/>
      <c r="K52" s="65" t="s">
        <v>11</v>
      </c>
      <c r="L52" s="100" t="str">
        <f>組み合わせ!$A$12</f>
        <v>-</v>
      </c>
      <c r="M52" s="101"/>
      <c r="N52" s="66"/>
      <c r="O52" s="65"/>
      <c r="P52" s="100" t="str">
        <f>組み合わせ!$A$11</f>
        <v>ソニー・厚木A</v>
      </c>
      <c r="Q52" s="101"/>
      <c r="R52" s="65" t="s">
        <v>11</v>
      </c>
      <c r="S52" s="100" t="str">
        <f>組み合わせ!$A$12</f>
        <v>-</v>
      </c>
      <c r="T52" s="101"/>
    </row>
    <row r="53" spans="1:20" x14ac:dyDescent="0.2">
      <c r="A53" s="102" t="s">
        <v>10</v>
      </c>
      <c r="B53" s="23" t="s">
        <v>85</v>
      </c>
      <c r="C53" s="104">
        <v>2</v>
      </c>
      <c r="D53" s="106" t="s">
        <v>5</v>
      </c>
      <c r="E53" s="104">
        <v>8</v>
      </c>
      <c r="F53" s="23" t="s">
        <v>74</v>
      </c>
      <c r="H53" s="102" t="s">
        <v>10</v>
      </c>
      <c r="I53" s="23"/>
      <c r="J53" s="104"/>
      <c r="K53" s="106" t="s">
        <v>5</v>
      </c>
      <c r="L53" s="104"/>
      <c r="M53" s="23"/>
      <c r="O53" s="102" t="s">
        <v>10</v>
      </c>
      <c r="P53" s="23"/>
      <c r="Q53" s="104"/>
      <c r="R53" s="106" t="s">
        <v>5</v>
      </c>
      <c r="S53" s="104"/>
      <c r="T53" s="23"/>
    </row>
    <row r="54" spans="1:20" x14ac:dyDescent="0.2">
      <c r="A54" s="103"/>
      <c r="B54" s="23" t="s">
        <v>83</v>
      </c>
      <c r="C54" s="105"/>
      <c r="D54" s="107"/>
      <c r="E54" s="105"/>
      <c r="F54" s="23" t="s">
        <v>115</v>
      </c>
      <c r="H54" s="103"/>
      <c r="I54" s="23"/>
      <c r="J54" s="105"/>
      <c r="K54" s="107"/>
      <c r="L54" s="105"/>
      <c r="M54" s="23"/>
      <c r="O54" s="103"/>
      <c r="P54" s="23"/>
      <c r="Q54" s="105"/>
      <c r="R54" s="107"/>
      <c r="S54" s="105"/>
      <c r="T54" s="23"/>
    </row>
    <row r="55" spans="1:20" ht="10.95" customHeight="1" x14ac:dyDescent="0.2">
      <c r="A55" s="102" t="s">
        <v>9</v>
      </c>
      <c r="B55" s="23" t="s">
        <v>110</v>
      </c>
      <c r="C55" s="104">
        <v>8</v>
      </c>
      <c r="D55" s="106" t="s">
        <v>5</v>
      </c>
      <c r="E55" s="104">
        <v>4</v>
      </c>
      <c r="F55" s="23" t="s">
        <v>67</v>
      </c>
      <c r="H55" s="102" t="s">
        <v>9</v>
      </c>
      <c r="I55" s="23"/>
      <c r="J55" s="104"/>
      <c r="K55" s="106" t="s">
        <v>5</v>
      </c>
      <c r="L55" s="104"/>
      <c r="M55" s="23"/>
      <c r="O55" s="102" t="s">
        <v>9</v>
      </c>
      <c r="P55" s="23"/>
      <c r="Q55" s="104"/>
      <c r="R55" s="106" t="s">
        <v>5</v>
      </c>
      <c r="S55" s="104"/>
      <c r="T55" s="23"/>
    </row>
    <row r="56" spans="1:20" x14ac:dyDescent="0.2">
      <c r="A56" s="103"/>
      <c r="B56" s="23" t="s">
        <v>89</v>
      </c>
      <c r="C56" s="105"/>
      <c r="D56" s="107"/>
      <c r="E56" s="105"/>
      <c r="F56" s="23" t="s">
        <v>73</v>
      </c>
      <c r="H56" s="103"/>
      <c r="I56" s="23"/>
      <c r="J56" s="105"/>
      <c r="K56" s="107"/>
      <c r="L56" s="105"/>
      <c r="M56" s="23"/>
      <c r="O56" s="103"/>
      <c r="P56" s="23"/>
      <c r="Q56" s="105"/>
      <c r="R56" s="107"/>
      <c r="S56" s="105"/>
      <c r="T56" s="23"/>
    </row>
    <row r="57" spans="1:20" x14ac:dyDescent="0.2">
      <c r="A57" s="102" t="s">
        <v>8</v>
      </c>
      <c r="B57" s="23" t="s">
        <v>87</v>
      </c>
      <c r="C57" s="104">
        <v>3</v>
      </c>
      <c r="D57" s="106" t="s">
        <v>5</v>
      </c>
      <c r="E57" s="104">
        <v>8</v>
      </c>
      <c r="F57" s="23" t="s">
        <v>116</v>
      </c>
      <c r="H57" s="102" t="s">
        <v>8</v>
      </c>
      <c r="I57" s="23"/>
      <c r="J57" s="104"/>
      <c r="K57" s="106" t="s">
        <v>5</v>
      </c>
      <c r="L57" s="104"/>
      <c r="M57" s="23"/>
      <c r="O57" s="102" t="s">
        <v>8</v>
      </c>
      <c r="P57" s="23"/>
      <c r="Q57" s="104"/>
      <c r="R57" s="106" t="s">
        <v>5</v>
      </c>
      <c r="S57" s="104"/>
      <c r="T57" s="23"/>
    </row>
    <row r="58" spans="1:20" x14ac:dyDescent="0.2">
      <c r="A58" s="103"/>
      <c r="B58" s="23" t="s">
        <v>106</v>
      </c>
      <c r="C58" s="105"/>
      <c r="D58" s="107"/>
      <c r="E58" s="105"/>
      <c r="F58" s="23" t="s">
        <v>63</v>
      </c>
      <c r="H58" s="103"/>
      <c r="I58" s="23"/>
      <c r="J58" s="105"/>
      <c r="K58" s="107"/>
      <c r="L58" s="105"/>
      <c r="M58" s="23"/>
      <c r="O58" s="103"/>
      <c r="P58" s="23"/>
      <c r="Q58" s="105"/>
      <c r="R58" s="107"/>
      <c r="S58" s="105"/>
      <c r="T58" s="23"/>
    </row>
    <row r="59" spans="1:20" ht="26.25" customHeight="1" x14ac:dyDescent="0.2">
      <c r="A59" s="22" t="s">
        <v>7</v>
      </c>
      <c r="B59" s="23" t="s">
        <v>92</v>
      </c>
      <c r="C59" s="24">
        <v>3</v>
      </c>
      <c r="D59" s="25" t="s">
        <v>5</v>
      </c>
      <c r="E59" s="24">
        <v>8</v>
      </c>
      <c r="F59" s="23" t="s">
        <v>117</v>
      </c>
      <c r="H59" s="22" t="s">
        <v>7</v>
      </c>
      <c r="I59" s="23"/>
      <c r="J59" s="24"/>
      <c r="K59" s="25" t="s">
        <v>5</v>
      </c>
      <c r="L59" s="24"/>
      <c r="M59" s="23"/>
      <c r="O59" s="22" t="s">
        <v>7</v>
      </c>
      <c r="P59" s="23"/>
      <c r="Q59" s="24"/>
      <c r="R59" s="25" t="s">
        <v>5</v>
      </c>
      <c r="S59" s="24"/>
      <c r="T59" s="23"/>
    </row>
    <row r="60" spans="1:20" ht="27" customHeight="1" x14ac:dyDescent="0.2">
      <c r="A60" s="22" t="s">
        <v>6</v>
      </c>
      <c r="B60" s="23" t="s">
        <v>118</v>
      </c>
      <c r="C60" s="24">
        <v>5</v>
      </c>
      <c r="D60" s="25" t="s">
        <v>5</v>
      </c>
      <c r="E60" s="24">
        <v>8</v>
      </c>
      <c r="F60" s="23" t="s">
        <v>75</v>
      </c>
      <c r="H60" s="22" t="s">
        <v>6</v>
      </c>
      <c r="I60" s="23"/>
      <c r="J60" s="24"/>
      <c r="K60" s="25" t="s">
        <v>5</v>
      </c>
      <c r="L60" s="24"/>
      <c r="M60" s="23"/>
      <c r="O60" s="22" t="s">
        <v>6</v>
      </c>
      <c r="P60" s="23"/>
      <c r="Q60" s="24"/>
      <c r="R60" s="25" t="s">
        <v>5</v>
      </c>
      <c r="S60" s="24"/>
      <c r="T60" s="23"/>
    </row>
    <row r="61" spans="1:20" ht="26.25" customHeight="1" x14ac:dyDescent="0.2">
      <c r="A61" s="22"/>
      <c r="B61" s="19">
        <v>21</v>
      </c>
      <c r="C61" s="20">
        <v>1</v>
      </c>
      <c r="D61" s="21" t="s">
        <v>5</v>
      </c>
      <c r="E61" s="20">
        <v>4</v>
      </c>
      <c r="F61" s="19">
        <v>36</v>
      </c>
      <c r="H61" s="22"/>
      <c r="I61" s="19">
        <f>SUM(J53:J60)</f>
        <v>0</v>
      </c>
      <c r="J61" s="20"/>
      <c r="K61" s="21" t="s">
        <v>5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5</v>
      </c>
      <c r="S61" s="20"/>
      <c r="T61" s="19">
        <f>SUM(S53:S60)</f>
        <v>0</v>
      </c>
    </row>
  </sheetData>
  <mergeCells count="240"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B52:C52"/>
    <mergeCell ref="E52:F52"/>
    <mergeCell ref="K45:K46"/>
    <mergeCell ref="L45:L46"/>
    <mergeCell ref="B40:C40"/>
    <mergeCell ref="D43:D44"/>
    <mergeCell ref="E43:E44"/>
    <mergeCell ref="J33:J34"/>
    <mergeCell ref="K33:K34"/>
    <mergeCell ref="L33:L34"/>
    <mergeCell ref="E40:F40"/>
    <mergeCell ref="H43:H44"/>
    <mergeCell ref="J43:J44"/>
    <mergeCell ref="I52:J52"/>
    <mergeCell ref="L52:M52"/>
    <mergeCell ref="K43:K44"/>
    <mergeCell ref="L43:L44"/>
    <mergeCell ref="I40:J40"/>
    <mergeCell ref="L40:M40"/>
    <mergeCell ref="H41:H42"/>
    <mergeCell ref="J41:J42"/>
    <mergeCell ref="K41:K42"/>
    <mergeCell ref="L41:L42"/>
    <mergeCell ref="B51:C51"/>
    <mergeCell ref="A33:A34"/>
    <mergeCell ref="C33:C34"/>
    <mergeCell ref="D33:D34"/>
    <mergeCell ref="E33:E34"/>
    <mergeCell ref="H19:H20"/>
    <mergeCell ref="J19:J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L19:L20"/>
    <mergeCell ref="A21:A22"/>
    <mergeCell ref="C21:C22"/>
    <mergeCell ref="D21:D22"/>
    <mergeCell ref="E21:E22"/>
    <mergeCell ref="D19:D20"/>
    <mergeCell ref="E19:E20"/>
    <mergeCell ref="L21:L22"/>
    <mergeCell ref="K21:K22"/>
    <mergeCell ref="H21:H22"/>
    <mergeCell ref="J21:J22"/>
    <mergeCell ref="A17:A18"/>
    <mergeCell ref="C17:C18"/>
    <mergeCell ref="D17:D18"/>
    <mergeCell ref="E17:E18"/>
    <mergeCell ref="A19:A20"/>
    <mergeCell ref="C19:C20"/>
    <mergeCell ref="K19:K20"/>
    <mergeCell ref="B16:C16"/>
    <mergeCell ref="E16:F16"/>
    <mergeCell ref="I16:J16"/>
    <mergeCell ref="L16:M16"/>
    <mergeCell ref="J9:J10"/>
    <mergeCell ref="E9:E10"/>
    <mergeCell ref="D9:D10"/>
    <mergeCell ref="C9:C10"/>
    <mergeCell ref="H17:H18"/>
    <mergeCell ref="J17:J18"/>
    <mergeCell ref="K17:K18"/>
    <mergeCell ref="L17:L18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K9:K10"/>
    <mergeCell ref="L9:L10"/>
    <mergeCell ref="B4:C4"/>
    <mergeCell ref="E4:F4"/>
    <mergeCell ref="P16:Q16"/>
    <mergeCell ref="S16:T16"/>
    <mergeCell ref="O17:O18"/>
    <mergeCell ref="Q17:Q18"/>
    <mergeCell ref="R17:R18"/>
    <mergeCell ref="S17:S18"/>
    <mergeCell ref="O9:O10"/>
    <mergeCell ref="Q9:Q10"/>
    <mergeCell ref="R9:R10"/>
    <mergeCell ref="S9:S10"/>
    <mergeCell ref="O21:O22"/>
    <mergeCell ref="Q21:Q22"/>
    <mergeCell ref="R21:R22"/>
    <mergeCell ref="S21:S22"/>
    <mergeCell ref="O19:O20"/>
    <mergeCell ref="Q19:Q20"/>
    <mergeCell ref="R19:R20"/>
    <mergeCell ref="S19:S20"/>
    <mergeCell ref="O41:O42"/>
    <mergeCell ref="Q41:Q42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29:O30"/>
    <mergeCell ref="Q29:Q30"/>
    <mergeCell ref="R29:R30"/>
    <mergeCell ref="S29:S30"/>
    <mergeCell ref="S43:S44"/>
    <mergeCell ref="P52:Q52"/>
    <mergeCell ref="S52:T52"/>
    <mergeCell ref="O53:O54"/>
    <mergeCell ref="Q53:Q54"/>
    <mergeCell ref="R53:R54"/>
    <mergeCell ref="S53:S54"/>
    <mergeCell ref="O43:O44"/>
    <mergeCell ref="Q43:Q44"/>
    <mergeCell ref="S45:S46"/>
    <mergeCell ref="L53:L54"/>
    <mergeCell ref="L55:L56"/>
    <mergeCell ref="H57:H58"/>
    <mergeCell ref="J57:J58"/>
    <mergeCell ref="L57:L58"/>
    <mergeCell ref="H55:H56"/>
    <mergeCell ref="J55:J56"/>
    <mergeCell ref="K55:K56"/>
    <mergeCell ref="H53:H54"/>
    <mergeCell ref="J53:J54"/>
    <mergeCell ref="K53:K54"/>
    <mergeCell ref="K57:K58"/>
    <mergeCell ref="O57:O58"/>
    <mergeCell ref="Q57:Q58"/>
    <mergeCell ref="R57:R58"/>
    <mergeCell ref="S57:S58"/>
    <mergeCell ref="O55:O56"/>
    <mergeCell ref="Q55:Q56"/>
    <mergeCell ref="R55:R56"/>
    <mergeCell ref="S55:S56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7:O8"/>
    <mergeCell ref="Q7:Q8"/>
    <mergeCell ref="R7:R8"/>
    <mergeCell ref="S7:S8"/>
    <mergeCell ref="P4:Q4"/>
    <mergeCell ref="S4:T4"/>
    <mergeCell ref="O5:O6"/>
    <mergeCell ref="Q5:Q6"/>
    <mergeCell ref="R5:R6"/>
    <mergeCell ref="S5:S6"/>
    <mergeCell ref="D51:F51"/>
    <mergeCell ref="I51:J51"/>
    <mergeCell ref="K51:M51"/>
    <mergeCell ref="P51:Q51"/>
    <mergeCell ref="R51:T51"/>
    <mergeCell ref="P40:Q40"/>
    <mergeCell ref="S40:T40"/>
    <mergeCell ref="H45:H46"/>
    <mergeCell ref="J45:J46"/>
    <mergeCell ref="O45:O46"/>
    <mergeCell ref="Q45:Q46"/>
    <mergeCell ref="R45:R46"/>
    <mergeCell ref="K31:K32"/>
    <mergeCell ref="L31:L32"/>
    <mergeCell ref="H33:H34"/>
    <mergeCell ref="R41:R42"/>
    <mergeCell ref="S41:S42"/>
    <mergeCell ref="R43:R44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1"/>
  <sheetViews>
    <sheetView zoomScale="80" zoomScaleNormal="80" workbookViewId="0">
      <selection activeCell="A2" sqref="A2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2187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3320312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4.109375" style="17" customWidth="1"/>
    <col min="22" max="16384" width="6.21875" style="17"/>
  </cols>
  <sheetData>
    <row r="1" spans="1:20" ht="14.4" x14ac:dyDescent="0.2">
      <c r="A1" s="32" t="s">
        <v>58</v>
      </c>
    </row>
    <row r="2" spans="1:20" ht="10.5" customHeight="1" x14ac:dyDescent="0.2">
      <c r="A2" s="32"/>
    </row>
    <row r="3" spans="1:20" x14ac:dyDescent="0.2">
      <c r="B3" s="98">
        <v>45600</v>
      </c>
      <c r="C3" s="98"/>
      <c r="D3" s="99" t="s">
        <v>261</v>
      </c>
      <c r="E3" s="99"/>
      <c r="F3" s="99"/>
      <c r="I3" s="98">
        <v>45736</v>
      </c>
      <c r="J3" s="98"/>
      <c r="K3" s="99" t="s">
        <v>261</v>
      </c>
      <c r="L3" s="99"/>
      <c r="M3" s="99"/>
      <c r="P3" s="98">
        <v>45592</v>
      </c>
      <c r="Q3" s="98"/>
      <c r="R3" s="99" t="s">
        <v>211</v>
      </c>
      <c r="S3" s="99"/>
      <c r="T3" s="99"/>
    </row>
    <row r="4" spans="1:20" ht="26.25" customHeight="1" x14ac:dyDescent="0.2">
      <c r="A4" s="31"/>
      <c r="B4" s="100" t="s">
        <v>212</v>
      </c>
      <c r="C4" s="101"/>
      <c r="D4" s="65" t="s">
        <v>11</v>
      </c>
      <c r="E4" s="100" t="s">
        <v>223</v>
      </c>
      <c r="F4" s="101"/>
      <c r="G4" s="66"/>
      <c r="H4" s="65"/>
      <c r="I4" s="100" t="s">
        <v>212</v>
      </c>
      <c r="J4" s="101"/>
      <c r="K4" s="65" t="s">
        <v>11</v>
      </c>
      <c r="L4" s="100" t="s">
        <v>144</v>
      </c>
      <c r="M4" s="101"/>
      <c r="N4" s="66"/>
      <c r="O4" s="65"/>
      <c r="P4" s="100" t="s">
        <v>212</v>
      </c>
      <c r="Q4" s="101"/>
      <c r="R4" s="65" t="s">
        <v>11</v>
      </c>
      <c r="S4" s="100" t="s">
        <v>145</v>
      </c>
      <c r="T4" s="101"/>
    </row>
    <row r="5" spans="1:20" x14ac:dyDescent="0.2">
      <c r="A5" s="102" t="s">
        <v>26</v>
      </c>
      <c r="B5" s="23" t="s">
        <v>262</v>
      </c>
      <c r="C5" s="104">
        <v>2</v>
      </c>
      <c r="D5" s="106" t="s">
        <v>5</v>
      </c>
      <c r="E5" s="104">
        <v>8</v>
      </c>
      <c r="F5" s="23" t="s">
        <v>225</v>
      </c>
      <c r="H5" s="102" t="s">
        <v>26</v>
      </c>
      <c r="I5" s="23" t="s">
        <v>213</v>
      </c>
      <c r="J5" s="104">
        <v>8</v>
      </c>
      <c r="K5" s="106" t="s">
        <v>5</v>
      </c>
      <c r="L5" s="104">
        <v>0</v>
      </c>
      <c r="M5" s="23" t="s">
        <v>285</v>
      </c>
      <c r="O5" s="102" t="s">
        <v>26</v>
      </c>
      <c r="P5" s="23" t="s">
        <v>213</v>
      </c>
      <c r="Q5" s="104">
        <v>8</v>
      </c>
      <c r="R5" s="106" t="s">
        <v>5</v>
      </c>
      <c r="S5" s="104">
        <v>5</v>
      </c>
      <c r="T5" s="23" t="s">
        <v>151</v>
      </c>
    </row>
    <row r="6" spans="1:20" x14ac:dyDescent="0.2">
      <c r="A6" s="103"/>
      <c r="B6" s="23" t="s">
        <v>214</v>
      </c>
      <c r="C6" s="105"/>
      <c r="D6" s="107"/>
      <c r="E6" s="105"/>
      <c r="F6" s="23" t="s">
        <v>229</v>
      </c>
      <c r="H6" s="103"/>
      <c r="I6" s="23" t="s">
        <v>286</v>
      </c>
      <c r="J6" s="105"/>
      <c r="K6" s="107"/>
      <c r="L6" s="105"/>
      <c r="M6" s="23" t="s">
        <v>146</v>
      </c>
      <c r="O6" s="103"/>
      <c r="P6" s="23" t="s">
        <v>214</v>
      </c>
      <c r="Q6" s="105"/>
      <c r="R6" s="107"/>
      <c r="S6" s="105"/>
      <c r="T6" s="23" t="s">
        <v>147</v>
      </c>
    </row>
    <row r="7" spans="1:20" x14ac:dyDescent="0.2">
      <c r="A7" s="102" t="s">
        <v>25</v>
      </c>
      <c r="B7" s="23" t="s">
        <v>263</v>
      </c>
      <c r="C7" s="104">
        <v>4</v>
      </c>
      <c r="D7" s="106" t="s">
        <v>5</v>
      </c>
      <c r="E7" s="104">
        <v>8</v>
      </c>
      <c r="F7" s="23" t="s">
        <v>264</v>
      </c>
      <c r="H7" s="102" t="s">
        <v>25</v>
      </c>
      <c r="I7" s="23" t="s">
        <v>215</v>
      </c>
      <c r="J7" s="104">
        <v>5</v>
      </c>
      <c r="K7" s="106" t="s">
        <v>5</v>
      </c>
      <c r="L7" s="104">
        <v>8</v>
      </c>
      <c r="M7" s="23" t="s">
        <v>287</v>
      </c>
      <c r="O7" s="102" t="s">
        <v>25</v>
      </c>
      <c r="P7" s="23" t="s">
        <v>215</v>
      </c>
      <c r="Q7" s="104">
        <v>1</v>
      </c>
      <c r="R7" s="106" t="s">
        <v>5</v>
      </c>
      <c r="S7" s="104">
        <v>8</v>
      </c>
      <c r="T7" s="23" t="s">
        <v>216</v>
      </c>
    </row>
    <row r="8" spans="1:20" x14ac:dyDescent="0.2">
      <c r="A8" s="103"/>
      <c r="B8" s="23" t="s">
        <v>265</v>
      </c>
      <c r="C8" s="105"/>
      <c r="D8" s="107"/>
      <c r="E8" s="105"/>
      <c r="F8" s="23" t="s">
        <v>266</v>
      </c>
      <c r="H8" s="103"/>
      <c r="I8" s="23" t="s">
        <v>265</v>
      </c>
      <c r="J8" s="105"/>
      <c r="K8" s="107"/>
      <c r="L8" s="105"/>
      <c r="M8" s="23" t="s">
        <v>152</v>
      </c>
      <c r="O8" s="103"/>
      <c r="P8" s="23" t="s">
        <v>217</v>
      </c>
      <c r="Q8" s="105"/>
      <c r="R8" s="107"/>
      <c r="S8" s="105"/>
      <c r="T8" s="23" t="s">
        <v>218</v>
      </c>
    </row>
    <row r="9" spans="1:20" x14ac:dyDescent="0.2">
      <c r="A9" s="102" t="s">
        <v>24</v>
      </c>
      <c r="B9" s="23" t="s">
        <v>267</v>
      </c>
      <c r="C9" s="104">
        <v>2</v>
      </c>
      <c r="D9" s="106" t="s">
        <v>5</v>
      </c>
      <c r="E9" s="104">
        <v>8</v>
      </c>
      <c r="F9" s="23" t="s">
        <v>231</v>
      </c>
      <c r="H9" s="102" t="s">
        <v>24</v>
      </c>
      <c r="I9" s="23" t="s">
        <v>268</v>
      </c>
      <c r="J9" s="104">
        <v>8</v>
      </c>
      <c r="K9" s="106" t="s">
        <v>5</v>
      </c>
      <c r="L9" s="104">
        <v>6</v>
      </c>
      <c r="M9" s="23" t="s">
        <v>154</v>
      </c>
      <c r="O9" s="102" t="s">
        <v>24</v>
      </c>
      <c r="P9" s="23" t="s">
        <v>219</v>
      </c>
      <c r="Q9" s="104">
        <v>2</v>
      </c>
      <c r="R9" s="106" t="s">
        <v>5</v>
      </c>
      <c r="S9" s="104">
        <v>8</v>
      </c>
      <c r="T9" s="23" t="s">
        <v>153</v>
      </c>
    </row>
    <row r="10" spans="1:20" x14ac:dyDescent="0.2">
      <c r="A10" s="103"/>
      <c r="B10" s="23" t="s">
        <v>268</v>
      </c>
      <c r="C10" s="105"/>
      <c r="D10" s="107"/>
      <c r="E10" s="105"/>
      <c r="F10" s="23" t="s">
        <v>235</v>
      </c>
      <c r="H10" s="103"/>
      <c r="I10" s="23" t="s">
        <v>288</v>
      </c>
      <c r="J10" s="105"/>
      <c r="K10" s="107"/>
      <c r="L10" s="105"/>
      <c r="M10" s="23" t="s">
        <v>156</v>
      </c>
      <c r="O10" s="103"/>
      <c r="P10" s="23" t="s">
        <v>220</v>
      </c>
      <c r="Q10" s="105"/>
      <c r="R10" s="107"/>
      <c r="S10" s="105"/>
      <c r="T10" s="23" t="s">
        <v>155</v>
      </c>
    </row>
    <row r="11" spans="1:20" ht="26.25" customHeight="1" x14ac:dyDescent="0.2">
      <c r="A11" s="22" t="s">
        <v>23</v>
      </c>
      <c r="B11" s="23" t="s">
        <v>262</v>
      </c>
      <c r="C11" s="24">
        <v>8</v>
      </c>
      <c r="D11" s="25" t="s">
        <v>5</v>
      </c>
      <c r="E11" s="24">
        <v>2</v>
      </c>
      <c r="F11" s="23" t="s">
        <v>266</v>
      </c>
      <c r="H11" s="22" t="s">
        <v>23</v>
      </c>
      <c r="I11" s="23" t="s">
        <v>214</v>
      </c>
      <c r="J11" s="24">
        <v>3</v>
      </c>
      <c r="K11" s="25" t="s">
        <v>5</v>
      </c>
      <c r="L11" s="24">
        <v>8</v>
      </c>
      <c r="M11" s="23" t="s">
        <v>287</v>
      </c>
      <c r="O11" s="22" t="s">
        <v>23</v>
      </c>
      <c r="P11" s="23" t="s">
        <v>213</v>
      </c>
      <c r="Q11" s="24">
        <v>8</v>
      </c>
      <c r="R11" s="25" t="s">
        <v>5</v>
      </c>
      <c r="S11" s="24">
        <v>2</v>
      </c>
      <c r="T11" s="23" t="s">
        <v>151</v>
      </c>
    </row>
    <row r="12" spans="1:20" ht="27" customHeight="1" x14ac:dyDescent="0.2">
      <c r="A12" s="22" t="s">
        <v>22</v>
      </c>
      <c r="B12" s="23" t="s">
        <v>214</v>
      </c>
      <c r="C12" s="24">
        <v>3</v>
      </c>
      <c r="D12" s="25" t="s">
        <v>5</v>
      </c>
      <c r="E12" s="24">
        <v>8</v>
      </c>
      <c r="F12" s="23" t="s">
        <v>264</v>
      </c>
      <c r="H12" s="22" t="s">
        <v>22</v>
      </c>
      <c r="I12" s="23" t="s">
        <v>262</v>
      </c>
      <c r="J12" s="24">
        <v>6</v>
      </c>
      <c r="K12" s="25" t="s">
        <v>5</v>
      </c>
      <c r="L12" s="24">
        <v>8</v>
      </c>
      <c r="M12" s="23" t="s">
        <v>285</v>
      </c>
      <c r="O12" s="22" t="s">
        <v>22</v>
      </c>
      <c r="P12" s="23" t="s">
        <v>214</v>
      </c>
      <c r="Q12" s="24">
        <v>0</v>
      </c>
      <c r="R12" s="25" t="s">
        <v>5</v>
      </c>
      <c r="S12" s="24">
        <v>8</v>
      </c>
      <c r="T12" s="23" t="s">
        <v>221</v>
      </c>
    </row>
    <row r="13" spans="1:20" ht="26.25" customHeight="1" x14ac:dyDescent="0.2">
      <c r="A13" s="22"/>
      <c r="B13" s="19">
        <v>19</v>
      </c>
      <c r="C13" s="20">
        <v>1</v>
      </c>
      <c r="D13" s="21" t="s">
        <v>5</v>
      </c>
      <c r="E13" s="20">
        <v>4</v>
      </c>
      <c r="F13" s="19">
        <v>34</v>
      </c>
      <c r="H13" s="22"/>
      <c r="I13" s="19">
        <v>30</v>
      </c>
      <c r="J13" s="20">
        <v>2</v>
      </c>
      <c r="K13" s="21" t="s">
        <v>5</v>
      </c>
      <c r="L13" s="20">
        <v>3</v>
      </c>
      <c r="M13" s="19">
        <v>30</v>
      </c>
      <c r="O13" s="22"/>
      <c r="P13" s="19">
        <v>19</v>
      </c>
      <c r="Q13" s="20">
        <v>2</v>
      </c>
      <c r="R13" s="21" t="s">
        <v>5</v>
      </c>
      <c r="S13" s="20">
        <v>3</v>
      </c>
      <c r="T13" s="19">
        <v>31</v>
      </c>
    </row>
    <row r="15" spans="1:20" x14ac:dyDescent="0.2">
      <c r="B15" s="98">
        <v>45571</v>
      </c>
      <c r="C15" s="98"/>
      <c r="D15" s="99" t="s">
        <v>179</v>
      </c>
      <c r="E15" s="99"/>
      <c r="F15" s="99"/>
      <c r="I15" s="98"/>
      <c r="J15" s="98"/>
      <c r="K15" s="99"/>
      <c r="L15" s="99"/>
      <c r="M15" s="99"/>
      <c r="P15" s="98"/>
      <c r="Q15" s="98"/>
      <c r="R15" s="99"/>
      <c r="S15" s="99"/>
      <c r="T15" s="99"/>
    </row>
    <row r="16" spans="1:20" ht="26.25" customHeight="1" x14ac:dyDescent="0.2">
      <c r="A16" s="22"/>
      <c r="B16" s="100" t="s">
        <v>212</v>
      </c>
      <c r="C16" s="101"/>
      <c r="D16" s="65" t="s">
        <v>11</v>
      </c>
      <c r="E16" s="100" t="s">
        <v>224</v>
      </c>
      <c r="F16" s="101"/>
      <c r="G16" s="66"/>
      <c r="H16" s="65"/>
      <c r="I16" s="100" t="str">
        <f>組み合わせ!$B$7</f>
        <v>ANAシステムズ</v>
      </c>
      <c r="J16" s="101"/>
      <c r="K16" s="65" t="s">
        <v>11</v>
      </c>
      <c r="L16" s="100" t="str">
        <f>組み合わせ!$B$12</f>
        <v>-</v>
      </c>
      <c r="M16" s="101"/>
      <c r="N16" s="66"/>
      <c r="O16" s="65"/>
      <c r="P16" s="100" t="str">
        <f>組み合わせ!$B$8</f>
        <v>SCSK</v>
      </c>
      <c r="Q16" s="101"/>
      <c r="R16" s="65" t="s">
        <v>11</v>
      </c>
      <c r="S16" s="100" t="str">
        <f>組み合わせ!$B$9</f>
        <v>東芝研究開発センター</v>
      </c>
      <c r="T16" s="101"/>
    </row>
    <row r="17" spans="1:20" x14ac:dyDescent="0.2">
      <c r="A17" s="102" t="s">
        <v>26</v>
      </c>
      <c r="B17" s="23" t="s">
        <v>214</v>
      </c>
      <c r="C17" s="104">
        <v>3</v>
      </c>
      <c r="D17" s="102" t="s">
        <v>5</v>
      </c>
      <c r="E17" s="104">
        <v>8</v>
      </c>
      <c r="F17" s="23" t="s">
        <v>230</v>
      </c>
      <c r="H17" s="102" t="s">
        <v>26</v>
      </c>
      <c r="I17" s="23"/>
      <c r="J17" s="104"/>
      <c r="K17" s="102" t="s">
        <v>21</v>
      </c>
      <c r="L17" s="104"/>
      <c r="M17" s="23"/>
      <c r="O17" s="102" t="s">
        <v>26</v>
      </c>
      <c r="P17" s="23"/>
      <c r="Q17" s="104"/>
      <c r="R17" s="102" t="s">
        <v>21</v>
      </c>
      <c r="S17" s="104"/>
      <c r="T17" s="23"/>
    </row>
    <row r="18" spans="1:20" x14ac:dyDescent="0.2">
      <c r="A18" s="103"/>
      <c r="B18" s="23" t="s">
        <v>292</v>
      </c>
      <c r="C18" s="105"/>
      <c r="D18" s="103"/>
      <c r="E18" s="105"/>
      <c r="F18" s="23" t="s">
        <v>293</v>
      </c>
      <c r="H18" s="103"/>
      <c r="I18" s="23"/>
      <c r="J18" s="105"/>
      <c r="K18" s="103"/>
      <c r="L18" s="105"/>
      <c r="M18" s="23"/>
      <c r="O18" s="103"/>
      <c r="P18" s="23"/>
      <c r="Q18" s="105"/>
      <c r="R18" s="103"/>
      <c r="S18" s="105"/>
      <c r="T18" s="23"/>
    </row>
    <row r="19" spans="1:20" x14ac:dyDescent="0.2">
      <c r="A19" s="102" t="s">
        <v>25</v>
      </c>
      <c r="B19" s="23" t="s">
        <v>219</v>
      </c>
      <c r="C19" s="104">
        <v>2</v>
      </c>
      <c r="D19" s="102" t="s">
        <v>5</v>
      </c>
      <c r="E19" s="104">
        <v>8</v>
      </c>
      <c r="F19" s="23" t="s">
        <v>232</v>
      </c>
      <c r="H19" s="102" t="s">
        <v>25</v>
      </c>
      <c r="I19" s="23"/>
      <c r="J19" s="104"/>
      <c r="K19" s="102" t="s">
        <v>21</v>
      </c>
      <c r="L19" s="104"/>
      <c r="M19" s="23"/>
      <c r="O19" s="102" t="s">
        <v>25</v>
      </c>
      <c r="P19" s="23"/>
      <c r="Q19" s="104"/>
      <c r="R19" s="102" t="s">
        <v>21</v>
      </c>
      <c r="S19" s="104"/>
      <c r="T19" s="23"/>
    </row>
    <row r="20" spans="1:20" x14ac:dyDescent="0.2">
      <c r="A20" s="103"/>
      <c r="B20" s="23" t="s">
        <v>220</v>
      </c>
      <c r="C20" s="105"/>
      <c r="D20" s="103"/>
      <c r="E20" s="105"/>
      <c r="F20" s="23" t="s">
        <v>294</v>
      </c>
      <c r="H20" s="103"/>
      <c r="I20" s="23"/>
      <c r="J20" s="105"/>
      <c r="K20" s="103"/>
      <c r="L20" s="105"/>
      <c r="M20" s="23"/>
      <c r="O20" s="103"/>
      <c r="P20" s="23"/>
      <c r="Q20" s="105"/>
      <c r="R20" s="103"/>
      <c r="S20" s="105"/>
      <c r="T20" s="23"/>
    </row>
    <row r="21" spans="1:20" x14ac:dyDescent="0.2">
      <c r="A21" s="102" t="s">
        <v>24</v>
      </c>
      <c r="B21" s="23" t="s">
        <v>268</v>
      </c>
      <c r="C21" s="108">
        <v>3</v>
      </c>
      <c r="D21" s="102" t="s">
        <v>5</v>
      </c>
      <c r="E21" s="108">
        <v>8</v>
      </c>
      <c r="F21" s="23" t="s">
        <v>295</v>
      </c>
      <c r="H21" s="102" t="s">
        <v>24</v>
      </c>
      <c r="I21" s="23"/>
      <c r="J21" s="108"/>
      <c r="K21" s="102" t="s">
        <v>21</v>
      </c>
      <c r="L21" s="108"/>
      <c r="M21" s="23"/>
      <c r="O21" s="102" t="s">
        <v>24</v>
      </c>
      <c r="P21" s="23"/>
      <c r="Q21" s="108"/>
      <c r="R21" s="102" t="s">
        <v>21</v>
      </c>
      <c r="S21" s="108"/>
      <c r="T21" s="23"/>
    </row>
    <row r="22" spans="1:20" x14ac:dyDescent="0.2">
      <c r="A22" s="103"/>
      <c r="B22" s="23" t="s">
        <v>217</v>
      </c>
      <c r="C22" s="109"/>
      <c r="D22" s="103"/>
      <c r="E22" s="109"/>
      <c r="F22" s="23" t="s">
        <v>228</v>
      </c>
      <c r="H22" s="103"/>
      <c r="I22" s="23"/>
      <c r="J22" s="109"/>
      <c r="K22" s="103"/>
      <c r="L22" s="109"/>
      <c r="M22" s="23"/>
      <c r="O22" s="103"/>
      <c r="P22" s="23"/>
      <c r="Q22" s="109"/>
      <c r="R22" s="103"/>
      <c r="S22" s="109"/>
      <c r="T22" s="23"/>
    </row>
    <row r="23" spans="1:20" ht="26.25" customHeight="1" x14ac:dyDescent="0.2">
      <c r="A23" s="22" t="s">
        <v>23</v>
      </c>
      <c r="B23" s="23" t="s">
        <v>214</v>
      </c>
      <c r="C23" s="24">
        <v>0</v>
      </c>
      <c r="D23" s="22" t="s">
        <v>5</v>
      </c>
      <c r="E23" s="24">
        <v>8</v>
      </c>
      <c r="F23" s="23" t="s">
        <v>237</v>
      </c>
      <c r="H23" s="22" t="s">
        <v>23</v>
      </c>
      <c r="I23" s="23"/>
      <c r="J23" s="24"/>
      <c r="K23" s="22" t="s">
        <v>21</v>
      </c>
      <c r="L23" s="24"/>
      <c r="M23" s="23"/>
      <c r="O23" s="22" t="s">
        <v>23</v>
      </c>
      <c r="P23" s="23"/>
      <c r="Q23" s="24"/>
      <c r="R23" s="22" t="s">
        <v>21</v>
      </c>
      <c r="S23" s="24"/>
      <c r="T23" s="23"/>
    </row>
    <row r="24" spans="1:20" ht="27" customHeight="1" x14ac:dyDescent="0.2">
      <c r="A24" s="22" t="s">
        <v>22</v>
      </c>
      <c r="B24" s="23" t="s">
        <v>292</v>
      </c>
      <c r="C24" s="24">
        <v>3</v>
      </c>
      <c r="D24" s="22" t="s">
        <v>5</v>
      </c>
      <c r="E24" s="24">
        <v>8</v>
      </c>
      <c r="F24" s="23" t="s">
        <v>238</v>
      </c>
      <c r="H24" s="22" t="s">
        <v>22</v>
      </c>
      <c r="I24" s="23"/>
      <c r="J24" s="24"/>
      <c r="K24" s="22" t="s">
        <v>21</v>
      </c>
      <c r="L24" s="24"/>
      <c r="M24" s="23"/>
      <c r="O24" s="22" t="s">
        <v>22</v>
      </c>
      <c r="P24" s="23"/>
      <c r="Q24" s="24"/>
      <c r="R24" s="22" t="s">
        <v>21</v>
      </c>
      <c r="S24" s="24"/>
      <c r="T24" s="23"/>
    </row>
    <row r="25" spans="1:20" ht="26.25" customHeight="1" x14ac:dyDescent="0.2">
      <c r="A25" s="22"/>
      <c r="B25" s="19">
        <v>11</v>
      </c>
      <c r="C25" s="20">
        <v>0</v>
      </c>
      <c r="D25" s="21" t="s">
        <v>5</v>
      </c>
      <c r="E25" s="20">
        <v>5</v>
      </c>
      <c r="F25" s="19">
        <v>40</v>
      </c>
      <c r="H25" s="22"/>
      <c r="I25" s="19">
        <f>SUM(J17:J24)</f>
        <v>0</v>
      </c>
      <c r="J25" s="20"/>
      <c r="K25" s="21" t="s">
        <v>21</v>
      </c>
      <c r="L25" s="20"/>
      <c r="M25" s="19">
        <f>SUM(L17:L24)</f>
        <v>0</v>
      </c>
      <c r="O25" s="22"/>
      <c r="P25" s="19">
        <f>SUM(Q17:Q24)</f>
        <v>0</v>
      </c>
      <c r="Q25" s="20"/>
      <c r="R25" s="21" t="s">
        <v>21</v>
      </c>
      <c r="S25" s="20"/>
      <c r="T25" s="19">
        <f>SUM(S17:S24)</f>
        <v>0</v>
      </c>
    </row>
    <row r="27" spans="1:20" x14ac:dyDescent="0.2">
      <c r="B27" s="98">
        <v>45648</v>
      </c>
      <c r="C27" s="98"/>
      <c r="D27" s="99" t="s">
        <v>174</v>
      </c>
      <c r="E27" s="99"/>
      <c r="F27" s="99"/>
      <c r="I27" s="98">
        <v>45558</v>
      </c>
      <c r="J27" s="98"/>
      <c r="K27" s="99" t="s">
        <v>222</v>
      </c>
      <c r="L27" s="99"/>
      <c r="M27" s="99"/>
      <c r="P27" s="98"/>
      <c r="Q27" s="98"/>
      <c r="R27" s="99"/>
      <c r="S27" s="99"/>
      <c r="T27" s="99"/>
    </row>
    <row r="28" spans="1:20" ht="26.25" customHeight="1" x14ac:dyDescent="0.2">
      <c r="A28" s="22"/>
      <c r="B28" s="100" t="s">
        <v>223</v>
      </c>
      <c r="C28" s="101"/>
      <c r="D28" s="65" t="s">
        <v>11</v>
      </c>
      <c r="E28" s="100" t="s">
        <v>145</v>
      </c>
      <c r="F28" s="101"/>
      <c r="G28" s="66"/>
      <c r="H28" s="65"/>
      <c r="I28" s="100" t="s">
        <v>223</v>
      </c>
      <c r="J28" s="101"/>
      <c r="K28" s="65" t="s">
        <v>11</v>
      </c>
      <c r="L28" s="100" t="s">
        <v>224</v>
      </c>
      <c r="M28" s="101"/>
      <c r="N28" s="66"/>
      <c r="O28" s="65"/>
      <c r="P28" s="100" t="str">
        <f>組み合わせ!$B$8</f>
        <v>SCSK</v>
      </c>
      <c r="Q28" s="101"/>
      <c r="R28" s="65" t="s">
        <v>11</v>
      </c>
      <c r="S28" s="100" t="str">
        <f>組み合わせ!$B$12</f>
        <v>-</v>
      </c>
      <c r="T28" s="101"/>
    </row>
    <row r="29" spans="1:20" x14ac:dyDescent="0.2">
      <c r="A29" s="102" t="s">
        <v>26</v>
      </c>
      <c r="B29" s="23" t="s">
        <v>264</v>
      </c>
      <c r="C29" s="104">
        <v>8</v>
      </c>
      <c r="D29" s="106" t="s">
        <v>5</v>
      </c>
      <c r="E29" s="104">
        <v>4</v>
      </c>
      <c r="F29" s="23" t="s">
        <v>157</v>
      </c>
      <c r="H29" s="102" t="s">
        <v>26</v>
      </c>
      <c r="I29" s="23" t="s">
        <v>225</v>
      </c>
      <c r="J29" s="104">
        <v>8</v>
      </c>
      <c r="K29" s="106" t="s">
        <v>5</v>
      </c>
      <c r="L29" s="104">
        <v>4</v>
      </c>
      <c r="M29" s="23" t="s">
        <v>226</v>
      </c>
      <c r="O29" s="102" t="s">
        <v>26</v>
      </c>
      <c r="P29" s="23"/>
      <c r="Q29" s="104"/>
      <c r="R29" s="106" t="s">
        <v>21</v>
      </c>
      <c r="S29" s="104"/>
      <c r="T29" s="23"/>
    </row>
    <row r="30" spans="1:20" x14ac:dyDescent="0.2">
      <c r="A30" s="103"/>
      <c r="B30" s="23" t="s">
        <v>269</v>
      </c>
      <c r="C30" s="105"/>
      <c r="D30" s="107"/>
      <c r="E30" s="105"/>
      <c r="F30" s="23" t="s">
        <v>270</v>
      </c>
      <c r="H30" s="103"/>
      <c r="I30" s="23" t="s">
        <v>227</v>
      </c>
      <c r="J30" s="105"/>
      <c r="K30" s="107"/>
      <c r="L30" s="105"/>
      <c r="M30" s="23" t="s">
        <v>228</v>
      </c>
      <c r="O30" s="103"/>
      <c r="P30" s="23"/>
      <c r="Q30" s="105"/>
      <c r="R30" s="107"/>
      <c r="S30" s="105"/>
      <c r="T30" s="23"/>
    </row>
    <row r="31" spans="1:20" x14ac:dyDescent="0.2">
      <c r="A31" s="102" t="s">
        <v>25</v>
      </c>
      <c r="B31" s="23" t="s">
        <v>231</v>
      </c>
      <c r="C31" s="104">
        <v>7</v>
      </c>
      <c r="D31" s="106" t="s">
        <v>5</v>
      </c>
      <c r="E31" s="104">
        <v>9</v>
      </c>
      <c r="F31" s="23" t="s">
        <v>147</v>
      </c>
      <c r="H31" s="102" t="s">
        <v>25</v>
      </c>
      <c r="I31" s="23" t="s">
        <v>229</v>
      </c>
      <c r="J31" s="104">
        <v>8</v>
      </c>
      <c r="K31" s="106" t="s">
        <v>5</v>
      </c>
      <c r="L31" s="104">
        <v>2</v>
      </c>
      <c r="M31" s="23" t="s">
        <v>230</v>
      </c>
      <c r="O31" s="102" t="s">
        <v>25</v>
      </c>
      <c r="P31" s="23"/>
      <c r="Q31" s="104"/>
      <c r="R31" s="106" t="s">
        <v>21</v>
      </c>
      <c r="S31" s="104"/>
      <c r="T31" s="23"/>
    </row>
    <row r="32" spans="1:20" x14ac:dyDescent="0.2">
      <c r="A32" s="103"/>
      <c r="B32" s="23" t="s">
        <v>235</v>
      </c>
      <c r="C32" s="105"/>
      <c r="D32" s="107"/>
      <c r="E32" s="105"/>
      <c r="F32" s="23" t="s">
        <v>155</v>
      </c>
      <c r="H32" s="103"/>
      <c r="I32" s="23" t="s">
        <v>231</v>
      </c>
      <c r="J32" s="105"/>
      <c r="K32" s="107"/>
      <c r="L32" s="105"/>
      <c r="M32" s="23" t="s">
        <v>232</v>
      </c>
      <c r="O32" s="103"/>
      <c r="P32" s="23"/>
      <c r="Q32" s="105"/>
      <c r="R32" s="107"/>
      <c r="S32" s="105"/>
      <c r="T32" s="23"/>
    </row>
    <row r="33" spans="1:20" x14ac:dyDescent="0.2">
      <c r="A33" s="102" t="s">
        <v>24</v>
      </c>
      <c r="B33" s="23" t="s">
        <v>229</v>
      </c>
      <c r="C33" s="104">
        <v>8</v>
      </c>
      <c r="D33" s="106" t="s">
        <v>185</v>
      </c>
      <c r="E33" s="104">
        <v>0</v>
      </c>
      <c r="F33" s="23"/>
      <c r="H33" s="102" t="s">
        <v>24</v>
      </c>
      <c r="I33" s="23" t="s">
        <v>233</v>
      </c>
      <c r="J33" s="104">
        <v>8</v>
      </c>
      <c r="K33" s="106" t="s">
        <v>5</v>
      </c>
      <c r="L33" s="104">
        <v>6</v>
      </c>
      <c r="M33" s="23" t="s">
        <v>234</v>
      </c>
      <c r="O33" s="102" t="s">
        <v>24</v>
      </c>
      <c r="P33" s="23"/>
      <c r="Q33" s="108"/>
      <c r="R33" s="106" t="s">
        <v>21</v>
      </c>
      <c r="S33" s="104"/>
      <c r="T33" s="23"/>
    </row>
    <row r="34" spans="1:20" x14ac:dyDescent="0.2">
      <c r="A34" s="103"/>
      <c r="B34" s="23" t="s">
        <v>225</v>
      </c>
      <c r="C34" s="105"/>
      <c r="D34" s="107"/>
      <c r="E34" s="105"/>
      <c r="F34" s="23"/>
      <c r="H34" s="103"/>
      <c r="I34" s="23" t="s">
        <v>235</v>
      </c>
      <c r="J34" s="105"/>
      <c r="K34" s="107"/>
      <c r="L34" s="105"/>
      <c r="M34" s="23" t="s">
        <v>236</v>
      </c>
      <c r="O34" s="103"/>
      <c r="P34" s="23"/>
      <c r="Q34" s="109"/>
      <c r="R34" s="107"/>
      <c r="S34" s="105"/>
      <c r="T34" s="23"/>
    </row>
    <row r="35" spans="1:20" ht="26.25" customHeight="1" x14ac:dyDescent="0.2">
      <c r="A35" s="22" t="s">
        <v>23</v>
      </c>
      <c r="B35" s="23" t="s">
        <v>225</v>
      </c>
      <c r="C35" s="24">
        <v>8</v>
      </c>
      <c r="D35" s="25" t="s">
        <v>5</v>
      </c>
      <c r="E35" s="24">
        <v>2</v>
      </c>
      <c r="F35" s="23" t="s">
        <v>155</v>
      </c>
      <c r="H35" s="22" t="s">
        <v>23</v>
      </c>
      <c r="I35" s="23" t="s">
        <v>229</v>
      </c>
      <c r="J35" s="24">
        <v>8</v>
      </c>
      <c r="K35" s="25" t="s">
        <v>5</v>
      </c>
      <c r="L35" s="24">
        <v>3</v>
      </c>
      <c r="M35" s="23" t="s">
        <v>237</v>
      </c>
      <c r="O35" s="22" t="s">
        <v>23</v>
      </c>
      <c r="P35" s="23"/>
      <c r="Q35" s="24"/>
      <c r="R35" s="25" t="s">
        <v>21</v>
      </c>
      <c r="S35" s="24"/>
      <c r="T35" s="23"/>
    </row>
    <row r="36" spans="1:20" ht="27" customHeight="1" x14ac:dyDescent="0.2">
      <c r="A36" s="22" t="s">
        <v>22</v>
      </c>
      <c r="B36" s="23" t="s">
        <v>229</v>
      </c>
      <c r="C36" s="24">
        <v>8</v>
      </c>
      <c r="D36" s="25" t="s">
        <v>5</v>
      </c>
      <c r="E36" s="24">
        <v>6</v>
      </c>
      <c r="F36" s="23" t="s">
        <v>157</v>
      </c>
      <c r="H36" s="22" t="s">
        <v>22</v>
      </c>
      <c r="I36" s="23" t="s">
        <v>225</v>
      </c>
      <c r="J36" s="24">
        <v>8</v>
      </c>
      <c r="K36" s="25" t="s">
        <v>5</v>
      </c>
      <c r="L36" s="24">
        <v>1</v>
      </c>
      <c r="M36" s="23" t="s">
        <v>238</v>
      </c>
      <c r="O36" s="22" t="s">
        <v>22</v>
      </c>
      <c r="P36" s="23"/>
      <c r="Q36" s="24"/>
      <c r="R36" s="25" t="s">
        <v>21</v>
      </c>
      <c r="S36" s="24"/>
      <c r="T36" s="23"/>
    </row>
    <row r="37" spans="1:20" ht="26.25" customHeight="1" x14ac:dyDescent="0.2">
      <c r="A37" s="22"/>
      <c r="B37" s="19">
        <v>39</v>
      </c>
      <c r="C37" s="20">
        <v>4</v>
      </c>
      <c r="D37" s="21" t="s">
        <v>5</v>
      </c>
      <c r="E37" s="20">
        <v>1</v>
      </c>
      <c r="F37" s="19">
        <v>21</v>
      </c>
      <c r="H37" s="22"/>
      <c r="I37" s="19">
        <v>40</v>
      </c>
      <c r="J37" s="20">
        <v>5</v>
      </c>
      <c r="K37" s="21" t="s">
        <v>5</v>
      </c>
      <c r="L37" s="20">
        <v>0</v>
      </c>
      <c r="M37" s="19">
        <v>16</v>
      </c>
      <c r="O37" s="22"/>
      <c r="P37" s="19">
        <f>SUM(Q29:Q36)</f>
        <v>0</v>
      </c>
      <c r="Q37" s="20"/>
      <c r="R37" s="21" t="s">
        <v>21</v>
      </c>
      <c r="S37" s="20"/>
      <c r="T37" s="19">
        <f>SUM(S29:S36)</f>
        <v>0</v>
      </c>
    </row>
    <row r="39" spans="1:20" x14ac:dyDescent="0.2">
      <c r="B39" s="98">
        <v>45564</v>
      </c>
      <c r="C39" s="98"/>
      <c r="D39" s="99" t="s">
        <v>143</v>
      </c>
      <c r="E39" s="99"/>
      <c r="F39" s="99"/>
      <c r="I39" s="98">
        <v>45578</v>
      </c>
      <c r="J39" s="98"/>
      <c r="K39" s="99" t="s">
        <v>179</v>
      </c>
      <c r="L39" s="99"/>
      <c r="M39" s="99"/>
      <c r="P39" s="98"/>
      <c r="Q39" s="98"/>
      <c r="R39" s="99"/>
      <c r="S39" s="99"/>
      <c r="T39" s="99"/>
    </row>
    <row r="40" spans="1:20" ht="26.25" customHeight="1" x14ac:dyDescent="0.2">
      <c r="A40" s="22"/>
      <c r="B40" s="100" t="s">
        <v>144</v>
      </c>
      <c r="C40" s="101"/>
      <c r="D40" s="65" t="s">
        <v>11</v>
      </c>
      <c r="E40" s="100" t="s">
        <v>145</v>
      </c>
      <c r="F40" s="101"/>
      <c r="G40" s="66"/>
      <c r="H40" s="65"/>
      <c r="I40" s="100" t="s">
        <v>144</v>
      </c>
      <c r="J40" s="101"/>
      <c r="K40" s="65" t="s">
        <v>11</v>
      </c>
      <c r="L40" s="100" t="s">
        <v>224</v>
      </c>
      <c r="M40" s="101"/>
      <c r="N40" s="66"/>
      <c r="O40" s="65"/>
      <c r="P40" s="100" t="str">
        <f>組み合わせ!$B$9</f>
        <v>東芝研究開発センター</v>
      </c>
      <c r="Q40" s="101"/>
      <c r="R40" s="65" t="s">
        <v>11</v>
      </c>
      <c r="S40" s="100" t="str">
        <f>組み合わせ!$B$12</f>
        <v>-</v>
      </c>
      <c r="T40" s="101"/>
    </row>
    <row r="41" spans="1:20" x14ac:dyDescent="0.2">
      <c r="A41" s="102" t="s">
        <v>26</v>
      </c>
      <c r="B41" s="23" t="s">
        <v>146</v>
      </c>
      <c r="C41" s="104">
        <v>8</v>
      </c>
      <c r="D41" s="106" t="s">
        <v>5</v>
      </c>
      <c r="E41" s="104">
        <v>5</v>
      </c>
      <c r="F41" s="23" t="s">
        <v>147</v>
      </c>
      <c r="H41" s="102" t="s">
        <v>26</v>
      </c>
      <c r="I41" s="23" t="s">
        <v>146</v>
      </c>
      <c r="J41" s="104">
        <v>5</v>
      </c>
      <c r="K41" s="106" t="s">
        <v>5</v>
      </c>
      <c r="L41" s="104">
        <v>8</v>
      </c>
      <c r="M41" s="23" t="s">
        <v>230</v>
      </c>
      <c r="O41" s="102" t="s">
        <v>26</v>
      </c>
      <c r="P41" s="23"/>
      <c r="Q41" s="104"/>
      <c r="R41" s="106" t="s">
        <v>21</v>
      </c>
      <c r="S41" s="104"/>
      <c r="T41" s="23"/>
    </row>
    <row r="42" spans="1:20" x14ac:dyDescent="0.2">
      <c r="A42" s="103"/>
      <c r="B42" s="23" t="s">
        <v>148</v>
      </c>
      <c r="C42" s="105"/>
      <c r="D42" s="107"/>
      <c r="E42" s="105"/>
      <c r="F42" s="23" t="s">
        <v>149</v>
      </c>
      <c r="H42" s="103"/>
      <c r="I42" s="23" t="s">
        <v>159</v>
      </c>
      <c r="J42" s="105"/>
      <c r="K42" s="107"/>
      <c r="L42" s="105"/>
      <c r="M42" s="23" t="s">
        <v>237</v>
      </c>
      <c r="O42" s="103"/>
      <c r="P42" s="23"/>
      <c r="Q42" s="105"/>
      <c r="R42" s="107"/>
      <c r="S42" s="105"/>
      <c r="T42" s="23"/>
    </row>
    <row r="43" spans="1:20" x14ac:dyDescent="0.2">
      <c r="A43" s="102" t="s">
        <v>25</v>
      </c>
      <c r="B43" s="23" t="s">
        <v>150</v>
      </c>
      <c r="C43" s="104">
        <v>1</v>
      </c>
      <c r="D43" s="106" t="s">
        <v>5</v>
      </c>
      <c r="E43" s="104">
        <v>8</v>
      </c>
      <c r="F43" s="23" t="s">
        <v>151</v>
      </c>
      <c r="H43" s="102" t="s">
        <v>25</v>
      </c>
      <c r="I43" s="23" t="s">
        <v>148</v>
      </c>
      <c r="J43" s="104">
        <v>8</v>
      </c>
      <c r="K43" s="106" t="s">
        <v>5</v>
      </c>
      <c r="L43" s="104">
        <v>3</v>
      </c>
      <c r="M43" s="23" t="s">
        <v>232</v>
      </c>
      <c r="O43" s="102" t="s">
        <v>25</v>
      </c>
      <c r="P43" s="23"/>
      <c r="Q43" s="104"/>
      <c r="R43" s="106" t="s">
        <v>21</v>
      </c>
      <c r="S43" s="104"/>
      <c r="T43" s="23"/>
    </row>
    <row r="44" spans="1:20" x14ac:dyDescent="0.2">
      <c r="A44" s="103"/>
      <c r="B44" s="23" t="s">
        <v>152</v>
      </c>
      <c r="C44" s="105"/>
      <c r="D44" s="107"/>
      <c r="E44" s="105"/>
      <c r="F44" s="23" t="s">
        <v>153</v>
      </c>
      <c r="H44" s="103"/>
      <c r="I44" s="23" t="s">
        <v>152</v>
      </c>
      <c r="J44" s="105"/>
      <c r="K44" s="107"/>
      <c r="L44" s="105"/>
      <c r="M44" s="23" t="s">
        <v>228</v>
      </c>
      <c r="O44" s="103"/>
      <c r="P44" s="23"/>
      <c r="Q44" s="105"/>
      <c r="R44" s="107"/>
      <c r="S44" s="105"/>
      <c r="T44" s="23"/>
    </row>
    <row r="45" spans="1:20" x14ac:dyDescent="0.2">
      <c r="A45" s="102" t="s">
        <v>24</v>
      </c>
      <c r="B45" s="23" t="s">
        <v>154</v>
      </c>
      <c r="C45" s="104">
        <v>1</v>
      </c>
      <c r="D45" s="106" t="s">
        <v>5</v>
      </c>
      <c r="E45" s="104">
        <v>8</v>
      </c>
      <c r="F45" s="23" t="s">
        <v>155</v>
      </c>
      <c r="H45" s="102" t="s">
        <v>24</v>
      </c>
      <c r="I45" s="23" t="s">
        <v>154</v>
      </c>
      <c r="J45" s="104">
        <v>3</v>
      </c>
      <c r="K45" s="106" t="s">
        <v>5</v>
      </c>
      <c r="L45" s="104">
        <v>8</v>
      </c>
      <c r="M45" s="23" t="s">
        <v>226</v>
      </c>
      <c r="O45" s="102" t="s">
        <v>24</v>
      </c>
      <c r="P45" s="23"/>
      <c r="Q45" s="104"/>
      <c r="R45" s="106" t="s">
        <v>21</v>
      </c>
      <c r="S45" s="104"/>
      <c r="T45" s="23"/>
    </row>
    <row r="46" spans="1:20" x14ac:dyDescent="0.2">
      <c r="A46" s="103"/>
      <c r="B46" s="23" t="s">
        <v>156</v>
      </c>
      <c r="C46" s="105"/>
      <c r="D46" s="107"/>
      <c r="E46" s="105"/>
      <c r="F46" s="23" t="s">
        <v>157</v>
      </c>
      <c r="H46" s="103"/>
      <c r="I46" s="23" t="s">
        <v>156</v>
      </c>
      <c r="J46" s="105"/>
      <c r="K46" s="107"/>
      <c r="L46" s="105"/>
      <c r="M46" s="23" t="s">
        <v>234</v>
      </c>
      <c r="O46" s="103"/>
      <c r="P46" s="23"/>
      <c r="Q46" s="105"/>
      <c r="R46" s="107"/>
      <c r="S46" s="105"/>
      <c r="T46" s="23"/>
    </row>
    <row r="47" spans="1:20" ht="26.25" customHeight="1" x14ac:dyDescent="0.2">
      <c r="A47" s="22" t="s">
        <v>23</v>
      </c>
      <c r="B47" s="23" t="s">
        <v>158</v>
      </c>
      <c r="C47" s="24">
        <v>8</v>
      </c>
      <c r="D47" s="25" t="s">
        <v>5</v>
      </c>
      <c r="E47" s="24">
        <v>3</v>
      </c>
      <c r="F47" s="23" t="s">
        <v>151</v>
      </c>
      <c r="H47" s="22" t="s">
        <v>23</v>
      </c>
      <c r="I47" s="23" t="s">
        <v>287</v>
      </c>
      <c r="J47" s="24">
        <v>6</v>
      </c>
      <c r="K47" s="25" t="s">
        <v>5</v>
      </c>
      <c r="L47" s="24">
        <v>8</v>
      </c>
      <c r="M47" s="23" t="s">
        <v>237</v>
      </c>
      <c r="O47" s="22" t="s">
        <v>23</v>
      </c>
      <c r="P47" s="23"/>
      <c r="Q47" s="24"/>
      <c r="R47" s="25" t="s">
        <v>21</v>
      </c>
      <c r="S47" s="24"/>
      <c r="T47" s="23"/>
    </row>
    <row r="48" spans="1:20" ht="27" customHeight="1" x14ac:dyDescent="0.2">
      <c r="A48" s="22" t="s">
        <v>22</v>
      </c>
      <c r="B48" s="23" t="s">
        <v>159</v>
      </c>
      <c r="C48" s="24">
        <v>8</v>
      </c>
      <c r="D48" s="25" t="s">
        <v>5</v>
      </c>
      <c r="E48" s="24">
        <v>2</v>
      </c>
      <c r="F48" s="23" t="s">
        <v>153</v>
      </c>
      <c r="H48" s="22" t="s">
        <v>22</v>
      </c>
      <c r="I48" s="23" t="s">
        <v>298</v>
      </c>
      <c r="J48" s="24">
        <v>8</v>
      </c>
      <c r="K48" s="25" t="s">
        <v>5</v>
      </c>
      <c r="L48" s="24">
        <v>1</v>
      </c>
      <c r="M48" s="23" t="s">
        <v>293</v>
      </c>
      <c r="O48" s="22" t="s">
        <v>22</v>
      </c>
      <c r="P48" s="23"/>
      <c r="Q48" s="24"/>
      <c r="R48" s="25" t="s">
        <v>21</v>
      </c>
      <c r="S48" s="24"/>
      <c r="T48" s="23"/>
    </row>
    <row r="49" spans="1:20" ht="26.25" customHeight="1" x14ac:dyDescent="0.2">
      <c r="A49" s="22"/>
      <c r="B49" s="19">
        <v>26</v>
      </c>
      <c r="C49" s="20">
        <v>3</v>
      </c>
      <c r="D49" s="21" t="s">
        <v>5</v>
      </c>
      <c r="E49" s="20">
        <v>2</v>
      </c>
      <c r="F49" s="19">
        <v>26</v>
      </c>
      <c r="H49" s="22"/>
      <c r="I49" s="19">
        <v>30</v>
      </c>
      <c r="J49" s="20">
        <v>2</v>
      </c>
      <c r="K49" s="21" t="s">
        <v>5</v>
      </c>
      <c r="L49" s="20">
        <v>3</v>
      </c>
      <c r="M49" s="19">
        <v>28</v>
      </c>
      <c r="O49" s="22"/>
      <c r="P49" s="19">
        <f>SUM(Q41:Q48)</f>
        <v>0</v>
      </c>
      <c r="Q49" s="20"/>
      <c r="R49" s="21" t="s">
        <v>21</v>
      </c>
      <c r="S49" s="20"/>
      <c r="T49" s="19">
        <f>SUM(S41:S48)</f>
        <v>0</v>
      </c>
    </row>
    <row r="51" spans="1:20" x14ac:dyDescent="0.2">
      <c r="B51" s="98">
        <v>45551</v>
      </c>
      <c r="C51" s="98"/>
      <c r="D51" s="99" t="s">
        <v>179</v>
      </c>
      <c r="E51" s="99"/>
      <c r="F51" s="99"/>
      <c r="I51" s="98"/>
      <c r="J51" s="98"/>
      <c r="K51" s="99"/>
      <c r="L51" s="99"/>
      <c r="M51" s="99"/>
      <c r="P51" s="98"/>
      <c r="Q51" s="98"/>
      <c r="R51" s="99"/>
      <c r="S51" s="99"/>
      <c r="T51" s="99"/>
    </row>
    <row r="52" spans="1:20" ht="26.25" customHeight="1" x14ac:dyDescent="0.2">
      <c r="A52" s="22"/>
      <c r="B52" s="100" t="s">
        <v>145</v>
      </c>
      <c r="C52" s="101"/>
      <c r="D52" s="65" t="s">
        <v>11</v>
      </c>
      <c r="E52" s="100" t="s">
        <v>224</v>
      </c>
      <c r="F52" s="101"/>
      <c r="G52" s="66"/>
      <c r="H52" s="65"/>
      <c r="I52" s="100" t="str">
        <f>組み合わせ!$B$10</f>
        <v>三菱電機大船A</v>
      </c>
      <c r="J52" s="101"/>
      <c r="K52" s="65" t="s">
        <v>11</v>
      </c>
      <c r="L52" s="100" t="str">
        <f>組み合わせ!$B$12</f>
        <v>-</v>
      </c>
      <c r="M52" s="101"/>
      <c r="N52" s="66"/>
      <c r="O52" s="65"/>
      <c r="P52" s="100" t="str">
        <f>組み合わせ!$B$11</f>
        <v>三菱電機鎌倉</v>
      </c>
      <c r="Q52" s="101"/>
      <c r="R52" s="65" t="s">
        <v>11</v>
      </c>
      <c r="S52" s="100" t="str">
        <f>組み合わせ!$B$12</f>
        <v>-</v>
      </c>
      <c r="T52" s="101"/>
    </row>
    <row r="53" spans="1:20" x14ac:dyDescent="0.2">
      <c r="A53" s="102" t="s">
        <v>26</v>
      </c>
      <c r="B53" s="23" t="s">
        <v>216</v>
      </c>
      <c r="C53" s="104">
        <v>5</v>
      </c>
      <c r="D53" s="106" t="s">
        <v>5</v>
      </c>
      <c r="E53" s="104">
        <v>8</v>
      </c>
      <c r="F53" s="23" t="s">
        <v>296</v>
      </c>
      <c r="H53" s="102" t="s">
        <v>26</v>
      </c>
      <c r="I53" s="23"/>
      <c r="J53" s="104"/>
      <c r="K53" s="106" t="s">
        <v>21</v>
      </c>
      <c r="L53" s="104"/>
      <c r="M53" s="23"/>
      <c r="O53" s="102" t="s">
        <v>26</v>
      </c>
      <c r="P53" s="23"/>
      <c r="Q53" s="104"/>
      <c r="R53" s="106" t="s">
        <v>21</v>
      </c>
      <c r="S53" s="104"/>
      <c r="T53" s="23"/>
    </row>
    <row r="54" spans="1:20" x14ac:dyDescent="0.2">
      <c r="A54" s="103"/>
      <c r="B54" s="23" t="s">
        <v>151</v>
      </c>
      <c r="C54" s="105"/>
      <c r="D54" s="107"/>
      <c r="E54" s="105"/>
      <c r="F54" s="23" t="s">
        <v>297</v>
      </c>
      <c r="H54" s="103"/>
      <c r="I54" s="23"/>
      <c r="J54" s="105"/>
      <c r="K54" s="107"/>
      <c r="L54" s="105"/>
      <c r="M54" s="23"/>
      <c r="O54" s="103"/>
      <c r="P54" s="23"/>
      <c r="Q54" s="105"/>
      <c r="R54" s="107"/>
      <c r="S54" s="105"/>
      <c r="T54" s="23"/>
    </row>
    <row r="55" spans="1:20" x14ac:dyDescent="0.2">
      <c r="A55" s="102" t="s">
        <v>25</v>
      </c>
      <c r="B55" s="23" t="s">
        <v>218</v>
      </c>
      <c r="C55" s="104">
        <v>4</v>
      </c>
      <c r="D55" s="106" t="s">
        <v>5</v>
      </c>
      <c r="E55" s="104">
        <v>8</v>
      </c>
      <c r="F55" s="23" t="s">
        <v>294</v>
      </c>
      <c r="H55" s="102" t="s">
        <v>25</v>
      </c>
      <c r="I55" s="23"/>
      <c r="J55" s="104"/>
      <c r="K55" s="106" t="s">
        <v>21</v>
      </c>
      <c r="L55" s="104"/>
      <c r="M55" s="23"/>
      <c r="O55" s="102" t="s">
        <v>25</v>
      </c>
      <c r="P55" s="23"/>
      <c r="Q55" s="104"/>
      <c r="R55" s="106" t="s">
        <v>21</v>
      </c>
      <c r="S55" s="104"/>
      <c r="T55" s="23"/>
    </row>
    <row r="56" spans="1:20" x14ac:dyDescent="0.2">
      <c r="A56" s="103"/>
      <c r="B56" s="23" t="s">
        <v>221</v>
      </c>
      <c r="C56" s="105"/>
      <c r="D56" s="107"/>
      <c r="E56" s="105"/>
      <c r="F56" s="23" t="s">
        <v>228</v>
      </c>
      <c r="H56" s="103"/>
      <c r="I56" s="23"/>
      <c r="J56" s="105"/>
      <c r="K56" s="107"/>
      <c r="L56" s="105"/>
      <c r="M56" s="23"/>
      <c r="O56" s="103"/>
      <c r="P56" s="23"/>
      <c r="Q56" s="105"/>
      <c r="R56" s="107"/>
      <c r="S56" s="105"/>
      <c r="T56" s="23"/>
    </row>
    <row r="57" spans="1:20" x14ac:dyDescent="0.2">
      <c r="A57" s="102" t="s">
        <v>24</v>
      </c>
      <c r="B57" s="23" t="s">
        <v>157</v>
      </c>
      <c r="C57" s="104">
        <v>8</v>
      </c>
      <c r="D57" s="106" t="s">
        <v>5</v>
      </c>
      <c r="E57" s="104">
        <v>2</v>
      </c>
      <c r="F57" s="23" t="s">
        <v>232</v>
      </c>
      <c r="H57" s="102" t="s">
        <v>24</v>
      </c>
      <c r="I57" s="23"/>
      <c r="J57" s="104"/>
      <c r="K57" s="106" t="s">
        <v>21</v>
      </c>
      <c r="L57" s="104"/>
      <c r="M57" s="23"/>
      <c r="O57" s="102" t="s">
        <v>24</v>
      </c>
      <c r="P57" s="23"/>
      <c r="Q57" s="104"/>
      <c r="R57" s="106" t="s">
        <v>21</v>
      </c>
      <c r="S57" s="104"/>
      <c r="T57" s="23"/>
    </row>
    <row r="58" spans="1:20" x14ac:dyDescent="0.2">
      <c r="A58" s="103"/>
      <c r="B58" s="23" t="s">
        <v>155</v>
      </c>
      <c r="C58" s="105"/>
      <c r="D58" s="107"/>
      <c r="E58" s="105"/>
      <c r="F58" s="23" t="s">
        <v>236</v>
      </c>
      <c r="H58" s="103"/>
      <c r="I58" s="23"/>
      <c r="J58" s="105"/>
      <c r="K58" s="107"/>
      <c r="L58" s="105"/>
      <c r="M58" s="23"/>
      <c r="O58" s="103"/>
      <c r="P58" s="23"/>
      <c r="Q58" s="105"/>
      <c r="R58" s="107"/>
      <c r="S58" s="105"/>
      <c r="T58" s="23"/>
    </row>
    <row r="59" spans="1:20" ht="26.25" customHeight="1" x14ac:dyDescent="0.2">
      <c r="A59" s="22" t="s">
        <v>23</v>
      </c>
      <c r="B59" s="23" t="s">
        <v>147</v>
      </c>
      <c r="C59" s="24">
        <v>8</v>
      </c>
      <c r="D59" s="25" t="s">
        <v>5</v>
      </c>
      <c r="E59" s="24">
        <v>1</v>
      </c>
      <c r="F59" s="23" t="s">
        <v>293</v>
      </c>
      <c r="H59" s="22" t="s">
        <v>23</v>
      </c>
      <c r="I59" s="23"/>
      <c r="J59" s="24"/>
      <c r="K59" s="25" t="s">
        <v>21</v>
      </c>
      <c r="L59" s="24"/>
      <c r="M59" s="23"/>
      <c r="O59" s="22" t="s">
        <v>23</v>
      </c>
      <c r="P59" s="23"/>
      <c r="Q59" s="24"/>
      <c r="R59" s="25" t="s">
        <v>21</v>
      </c>
      <c r="S59" s="24"/>
      <c r="T59" s="23"/>
    </row>
    <row r="60" spans="1:20" ht="27" customHeight="1" x14ac:dyDescent="0.2">
      <c r="A60" s="22" t="s">
        <v>22</v>
      </c>
      <c r="B60" s="23" t="s">
        <v>216</v>
      </c>
      <c r="C60" s="24">
        <v>5</v>
      </c>
      <c r="D60" s="25" t="s">
        <v>5</v>
      </c>
      <c r="E60" s="24">
        <v>8</v>
      </c>
      <c r="F60" s="23" t="s">
        <v>238</v>
      </c>
      <c r="H60" s="22" t="s">
        <v>22</v>
      </c>
      <c r="I60" s="23"/>
      <c r="J60" s="24"/>
      <c r="K60" s="25" t="s">
        <v>21</v>
      </c>
      <c r="L60" s="24"/>
      <c r="M60" s="23"/>
      <c r="O60" s="22" t="s">
        <v>22</v>
      </c>
      <c r="P60" s="23"/>
      <c r="Q60" s="24"/>
      <c r="R60" s="25" t="s">
        <v>21</v>
      </c>
      <c r="S60" s="24"/>
      <c r="T60" s="23"/>
    </row>
    <row r="61" spans="1:20" ht="26.25" customHeight="1" x14ac:dyDescent="0.2">
      <c r="A61" s="22"/>
      <c r="B61" s="19">
        <v>30</v>
      </c>
      <c r="C61" s="20">
        <v>2</v>
      </c>
      <c r="D61" s="21" t="s">
        <v>5</v>
      </c>
      <c r="E61" s="20">
        <v>3</v>
      </c>
      <c r="F61" s="19">
        <v>27</v>
      </c>
      <c r="H61" s="22"/>
      <c r="I61" s="19">
        <f>SUM(J53:J60)</f>
        <v>0</v>
      </c>
      <c r="J61" s="20"/>
      <c r="K61" s="21" t="s">
        <v>21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21</v>
      </c>
      <c r="S61" s="20"/>
      <c r="T61" s="19">
        <f>SUM(S53:S60)</f>
        <v>0</v>
      </c>
    </row>
  </sheetData>
  <mergeCells count="240">
    <mergeCell ref="B52:C52"/>
    <mergeCell ref="E52:F52"/>
    <mergeCell ref="A33:A34"/>
    <mergeCell ref="C33:C34"/>
    <mergeCell ref="D33:D34"/>
    <mergeCell ref="E33:E34"/>
    <mergeCell ref="A41:A42"/>
    <mergeCell ref="C41:C42"/>
    <mergeCell ref="A53:A54"/>
    <mergeCell ref="C53:C54"/>
    <mergeCell ref="D53:D54"/>
    <mergeCell ref="E53:E54"/>
    <mergeCell ref="A45:A46"/>
    <mergeCell ref="C45:C46"/>
    <mergeCell ref="D45:D46"/>
    <mergeCell ref="E45:E46"/>
    <mergeCell ref="A43:A44"/>
    <mergeCell ref="C43:C44"/>
    <mergeCell ref="D43:D44"/>
    <mergeCell ref="E43:E44"/>
    <mergeCell ref="B51:C51"/>
    <mergeCell ref="L57:L58"/>
    <mergeCell ref="L52:M52"/>
    <mergeCell ref="K53:K54"/>
    <mergeCell ref="L53:L54"/>
    <mergeCell ref="K57:K58"/>
    <mergeCell ref="J57:J58"/>
    <mergeCell ref="I52:J52"/>
    <mergeCell ref="H55:H56"/>
    <mergeCell ref="J53:J54"/>
    <mergeCell ref="A55:A56"/>
    <mergeCell ref="C55:C56"/>
    <mergeCell ref="D55:D56"/>
    <mergeCell ref="E55:E56"/>
    <mergeCell ref="A57:A58"/>
    <mergeCell ref="C57:C58"/>
    <mergeCell ref="D57:D58"/>
    <mergeCell ref="E57:E58"/>
    <mergeCell ref="H53:H54"/>
    <mergeCell ref="H57:H58"/>
    <mergeCell ref="K45:K46"/>
    <mergeCell ref="L45:L46"/>
    <mergeCell ref="B40:C40"/>
    <mergeCell ref="J55:J56"/>
    <mergeCell ref="K55:K56"/>
    <mergeCell ref="L55:L56"/>
    <mergeCell ref="E40:F4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H45:H46"/>
    <mergeCell ref="J45:J46"/>
    <mergeCell ref="D41:D42"/>
    <mergeCell ref="E41:E42"/>
    <mergeCell ref="D51:F51"/>
    <mergeCell ref="I51:J51"/>
    <mergeCell ref="K51:M51"/>
    <mergeCell ref="A21:A22"/>
    <mergeCell ref="C21:C22"/>
    <mergeCell ref="D21:D22"/>
    <mergeCell ref="E21:E22"/>
    <mergeCell ref="D19:D20"/>
    <mergeCell ref="E19:E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A17:A18"/>
    <mergeCell ref="C17:C18"/>
    <mergeCell ref="D17:D18"/>
    <mergeCell ref="E17:E18"/>
    <mergeCell ref="A19:A20"/>
    <mergeCell ref="C19:C20"/>
    <mergeCell ref="H19:H20"/>
    <mergeCell ref="J19:J20"/>
    <mergeCell ref="K19:K20"/>
    <mergeCell ref="J9:J10"/>
    <mergeCell ref="E9:E10"/>
    <mergeCell ref="D9:D10"/>
    <mergeCell ref="C9:C10"/>
    <mergeCell ref="K17:K18"/>
    <mergeCell ref="L17:L18"/>
    <mergeCell ref="K9:K10"/>
    <mergeCell ref="L9:L10"/>
    <mergeCell ref="L21:L22"/>
    <mergeCell ref="K21:K22"/>
    <mergeCell ref="B16:C16"/>
    <mergeCell ref="E16:F16"/>
    <mergeCell ref="I16:J16"/>
    <mergeCell ref="L16:M16"/>
    <mergeCell ref="H17:H18"/>
    <mergeCell ref="J17:J18"/>
    <mergeCell ref="H21:H22"/>
    <mergeCell ref="J21:J22"/>
    <mergeCell ref="L19:L20"/>
    <mergeCell ref="R5:R6"/>
    <mergeCell ref="S5:S6"/>
    <mergeCell ref="B4:C4"/>
    <mergeCell ref="E4:F4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O21:O22"/>
    <mergeCell ref="Q21:Q22"/>
    <mergeCell ref="R21:R22"/>
    <mergeCell ref="S21:S22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O57:O58"/>
    <mergeCell ref="Q57:Q58"/>
    <mergeCell ref="R57:R58"/>
    <mergeCell ref="S57:S58"/>
    <mergeCell ref="O55:O56"/>
    <mergeCell ref="Q55:Q56"/>
    <mergeCell ref="O29:O30"/>
    <mergeCell ref="Q29:Q30"/>
    <mergeCell ref="R29:R30"/>
    <mergeCell ref="S29:S30"/>
    <mergeCell ref="P40:Q40"/>
    <mergeCell ref="S40:T40"/>
    <mergeCell ref="O45:O46"/>
    <mergeCell ref="Q45:Q46"/>
    <mergeCell ref="R45:R46"/>
    <mergeCell ref="S45:S46"/>
    <mergeCell ref="O43:O44"/>
    <mergeCell ref="Q43:Q44"/>
    <mergeCell ref="R43:R44"/>
    <mergeCell ref="S43:S44"/>
    <mergeCell ref="R55:R56"/>
    <mergeCell ref="S55:S56"/>
    <mergeCell ref="P52:Q52"/>
    <mergeCell ref="S52:T52"/>
    <mergeCell ref="O53:O54"/>
    <mergeCell ref="Q53:Q54"/>
    <mergeCell ref="R53:R54"/>
    <mergeCell ref="S53:S54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41:O42"/>
    <mergeCell ref="Q41:Q42"/>
    <mergeCell ref="R41:R42"/>
    <mergeCell ref="S41:S42"/>
    <mergeCell ref="P51:Q51"/>
    <mergeCell ref="R51:T51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9:O10"/>
    <mergeCell ref="Q9:Q10"/>
    <mergeCell ref="R9:R10"/>
    <mergeCell ref="S9:S10"/>
    <mergeCell ref="O7:O8"/>
    <mergeCell ref="Q7:Q8"/>
    <mergeCell ref="R7:R8"/>
    <mergeCell ref="S7:S8"/>
    <mergeCell ref="P4:Q4"/>
    <mergeCell ref="S4:T4"/>
    <mergeCell ref="O5:O6"/>
    <mergeCell ref="Q5:Q6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K31:K32"/>
    <mergeCell ref="L31:L32"/>
    <mergeCell ref="H33:H34"/>
    <mergeCell ref="J33:J34"/>
    <mergeCell ref="K33:K34"/>
    <mergeCell ref="L33:L34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1"/>
  <sheetViews>
    <sheetView zoomScale="80" zoomScaleNormal="80" workbookViewId="0">
      <selection activeCell="A2" sqref="A2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2187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3320312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4.109375" style="17" customWidth="1"/>
    <col min="22" max="16384" width="6.21875" style="17"/>
  </cols>
  <sheetData>
    <row r="1" spans="1:20" ht="14.4" x14ac:dyDescent="0.2">
      <c r="A1" s="32" t="s">
        <v>59</v>
      </c>
    </row>
    <row r="2" spans="1:20" ht="10.5" customHeight="1" x14ac:dyDescent="0.2">
      <c r="A2" s="32"/>
    </row>
    <row r="3" spans="1:20" x14ac:dyDescent="0.2">
      <c r="B3" s="98">
        <v>45704</v>
      </c>
      <c r="C3" s="98"/>
      <c r="D3" s="99" t="s">
        <v>271</v>
      </c>
      <c r="E3" s="99"/>
      <c r="F3" s="99"/>
      <c r="I3" s="98">
        <v>45556</v>
      </c>
      <c r="J3" s="98"/>
      <c r="K3" s="99" t="s">
        <v>119</v>
      </c>
      <c r="L3" s="99"/>
      <c r="M3" s="99"/>
      <c r="P3" s="98">
        <v>45704</v>
      </c>
      <c r="Q3" s="98"/>
      <c r="R3" s="99" t="s">
        <v>271</v>
      </c>
      <c r="S3" s="99"/>
      <c r="T3" s="99"/>
    </row>
    <row r="4" spans="1:20" ht="26.25" customHeight="1" x14ac:dyDescent="0.2">
      <c r="A4" s="31"/>
      <c r="B4" s="100" t="s">
        <v>120</v>
      </c>
      <c r="C4" s="101"/>
      <c r="D4" s="65" t="s">
        <v>11</v>
      </c>
      <c r="E4" s="100" t="s">
        <v>51</v>
      </c>
      <c r="F4" s="101"/>
      <c r="G4" s="66"/>
      <c r="H4" s="65"/>
      <c r="I4" s="100" t="s">
        <v>120</v>
      </c>
      <c r="J4" s="101"/>
      <c r="K4" s="65" t="s">
        <v>11</v>
      </c>
      <c r="L4" s="100" t="s">
        <v>121</v>
      </c>
      <c r="M4" s="101"/>
      <c r="N4" s="66"/>
      <c r="O4" s="65"/>
      <c r="P4" s="100" t="s">
        <v>120</v>
      </c>
      <c r="Q4" s="101"/>
      <c r="R4" s="65" t="s">
        <v>11</v>
      </c>
      <c r="S4" s="100" t="s">
        <v>187</v>
      </c>
      <c r="T4" s="101"/>
    </row>
    <row r="5" spans="1:20" x14ac:dyDescent="0.2">
      <c r="A5" s="102" t="s">
        <v>33</v>
      </c>
      <c r="B5" s="23" t="s">
        <v>122</v>
      </c>
      <c r="C5" s="104">
        <v>8</v>
      </c>
      <c r="D5" s="106" t="s">
        <v>5</v>
      </c>
      <c r="E5" s="104">
        <v>5</v>
      </c>
      <c r="F5" s="23" t="s">
        <v>275</v>
      </c>
      <c r="H5" s="102" t="s">
        <v>33</v>
      </c>
      <c r="I5" s="23" t="s">
        <v>122</v>
      </c>
      <c r="J5" s="104">
        <v>8</v>
      </c>
      <c r="K5" s="106" t="s">
        <v>5</v>
      </c>
      <c r="L5" s="104">
        <v>0</v>
      </c>
      <c r="M5" s="23" t="s">
        <v>123</v>
      </c>
      <c r="O5" s="102" t="s">
        <v>33</v>
      </c>
      <c r="P5" s="23" t="s">
        <v>122</v>
      </c>
      <c r="Q5" s="104">
        <v>8</v>
      </c>
      <c r="R5" s="106" t="s">
        <v>5</v>
      </c>
      <c r="S5" s="104">
        <v>6</v>
      </c>
      <c r="T5" s="23" t="s">
        <v>189</v>
      </c>
    </row>
    <row r="6" spans="1:20" x14ac:dyDescent="0.2">
      <c r="A6" s="103"/>
      <c r="B6" s="23" t="s">
        <v>124</v>
      </c>
      <c r="C6" s="105"/>
      <c r="D6" s="107"/>
      <c r="E6" s="105"/>
      <c r="F6" s="23" t="s">
        <v>206</v>
      </c>
      <c r="H6" s="103"/>
      <c r="I6" s="23" t="s">
        <v>124</v>
      </c>
      <c r="J6" s="105"/>
      <c r="K6" s="107"/>
      <c r="L6" s="105"/>
      <c r="M6" s="23" t="s">
        <v>125</v>
      </c>
      <c r="O6" s="103"/>
      <c r="P6" s="23" t="s">
        <v>124</v>
      </c>
      <c r="Q6" s="105"/>
      <c r="R6" s="107"/>
      <c r="S6" s="105"/>
      <c r="T6" s="23" t="s">
        <v>203</v>
      </c>
    </row>
    <row r="7" spans="1:20" x14ac:dyDescent="0.2">
      <c r="A7" s="102" t="s">
        <v>32</v>
      </c>
      <c r="B7" s="23" t="s">
        <v>272</v>
      </c>
      <c r="C7" s="104">
        <v>2</v>
      </c>
      <c r="D7" s="106" t="s">
        <v>5</v>
      </c>
      <c r="E7" s="104">
        <v>8</v>
      </c>
      <c r="F7" s="23" t="s">
        <v>207</v>
      </c>
      <c r="H7" s="102" t="s">
        <v>32</v>
      </c>
      <c r="I7" s="23" t="s">
        <v>126</v>
      </c>
      <c r="J7" s="104">
        <v>8</v>
      </c>
      <c r="K7" s="106" t="s">
        <v>5</v>
      </c>
      <c r="L7" s="104">
        <v>4</v>
      </c>
      <c r="M7" s="23" t="s">
        <v>127</v>
      </c>
      <c r="O7" s="102" t="s">
        <v>32</v>
      </c>
      <c r="P7" s="23" t="s">
        <v>272</v>
      </c>
      <c r="Q7" s="104">
        <v>8</v>
      </c>
      <c r="R7" s="106" t="s">
        <v>5</v>
      </c>
      <c r="S7" s="104">
        <v>0</v>
      </c>
      <c r="T7" s="23" t="s">
        <v>193</v>
      </c>
    </row>
    <row r="8" spans="1:20" x14ac:dyDescent="0.2">
      <c r="A8" s="103"/>
      <c r="B8" s="23" t="s">
        <v>130</v>
      </c>
      <c r="C8" s="105"/>
      <c r="D8" s="107"/>
      <c r="E8" s="105"/>
      <c r="F8" s="23" t="s">
        <v>208</v>
      </c>
      <c r="H8" s="103"/>
      <c r="I8" s="23" t="s">
        <v>128</v>
      </c>
      <c r="J8" s="105"/>
      <c r="K8" s="107"/>
      <c r="L8" s="105"/>
      <c r="M8" s="23" t="s">
        <v>129</v>
      </c>
      <c r="O8" s="103"/>
      <c r="P8" s="23" t="s">
        <v>273</v>
      </c>
      <c r="Q8" s="105"/>
      <c r="R8" s="107"/>
      <c r="S8" s="105"/>
      <c r="T8" s="23" t="s">
        <v>192</v>
      </c>
    </row>
    <row r="9" spans="1:20" x14ac:dyDescent="0.2">
      <c r="A9" s="102" t="s">
        <v>31</v>
      </c>
      <c r="B9" s="23" t="s">
        <v>126</v>
      </c>
      <c r="C9" s="104">
        <v>8</v>
      </c>
      <c r="D9" s="106" t="s">
        <v>5</v>
      </c>
      <c r="E9" s="104">
        <v>5</v>
      </c>
      <c r="F9" s="23" t="s">
        <v>204</v>
      </c>
      <c r="H9" s="102" t="s">
        <v>31</v>
      </c>
      <c r="I9" s="23" t="s">
        <v>130</v>
      </c>
      <c r="J9" s="104">
        <v>8</v>
      </c>
      <c r="K9" s="106" t="s">
        <v>5</v>
      </c>
      <c r="L9" s="104">
        <v>1</v>
      </c>
      <c r="M9" s="23" t="s">
        <v>131</v>
      </c>
      <c r="O9" s="102" t="s">
        <v>31</v>
      </c>
      <c r="P9" s="23" t="s">
        <v>126</v>
      </c>
      <c r="Q9" s="104">
        <v>8</v>
      </c>
      <c r="R9" s="106" t="s">
        <v>5</v>
      </c>
      <c r="S9" s="104">
        <v>1</v>
      </c>
      <c r="T9" s="23" t="s">
        <v>274</v>
      </c>
    </row>
    <row r="10" spans="1:20" x14ac:dyDescent="0.2">
      <c r="A10" s="103"/>
      <c r="B10" s="23" t="s">
        <v>273</v>
      </c>
      <c r="C10" s="105"/>
      <c r="D10" s="107"/>
      <c r="E10" s="105"/>
      <c r="F10" s="23" t="s">
        <v>201</v>
      </c>
      <c r="H10" s="103"/>
      <c r="I10" s="23" t="s">
        <v>132</v>
      </c>
      <c r="J10" s="105"/>
      <c r="K10" s="107"/>
      <c r="L10" s="105"/>
      <c r="M10" s="23" t="s">
        <v>133</v>
      </c>
      <c r="O10" s="103"/>
      <c r="P10" s="23" t="s">
        <v>130</v>
      </c>
      <c r="Q10" s="105"/>
      <c r="R10" s="107"/>
      <c r="S10" s="105"/>
      <c r="T10" s="23" t="s">
        <v>205</v>
      </c>
    </row>
    <row r="11" spans="1:20" ht="26.25" customHeight="1" x14ac:dyDescent="0.2">
      <c r="A11" s="22" t="s">
        <v>30</v>
      </c>
      <c r="B11" s="23" t="s">
        <v>122</v>
      </c>
      <c r="C11" s="24">
        <v>8</v>
      </c>
      <c r="D11" s="25" t="s">
        <v>5</v>
      </c>
      <c r="E11" s="24">
        <v>5</v>
      </c>
      <c r="F11" s="23" t="s">
        <v>206</v>
      </c>
      <c r="H11" s="22" t="s">
        <v>30</v>
      </c>
      <c r="I11" s="23" t="s">
        <v>122</v>
      </c>
      <c r="J11" s="24">
        <v>8</v>
      </c>
      <c r="K11" s="25" t="s">
        <v>5</v>
      </c>
      <c r="L11" s="24">
        <v>1</v>
      </c>
      <c r="M11" s="23" t="s">
        <v>134</v>
      </c>
      <c r="O11" s="22" t="s">
        <v>30</v>
      </c>
      <c r="P11" s="23" t="s">
        <v>124</v>
      </c>
      <c r="Q11" s="24">
        <v>8</v>
      </c>
      <c r="R11" s="25" t="s">
        <v>5</v>
      </c>
      <c r="S11" s="24">
        <v>3</v>
      </c>
      <c r="T11" s="23" t="s">
        <v>203</v>
      </c>
    </row>
    <row r="12" spans="1:20" ht="27" customHeight="1" x14ac:dyDescent="0.2">
      <c r="A12" s="22" t="s">
        <v>29</v>
      </c>
      <c r="B12" s="23" t="s">
        <v>130</v>
      </c>
      <c r="C12" s="24">
        <v>2</v>
      </c>
      <c r="D12" s="25" t="s">
        <v>5</v>
      </c>
      <c r="E12" s="24">
        <v>8</v>
      </c>
      <c r="F12" s="23" t="s">
        <v>208</v>
      </c>
      <c r="H12" s="22" t="s">
        <v>29</v>
      </c>
      <c r="I12" s="23" t="s">
        <v>126</v>
      </c>
      <c r="J12" s="24">
        <v>5</v>
      </c>
      <c r="K12" s="25" t="s">
        <v>5</v>
      </c>
      <c r="L12" s="24">
        <v>8</v>
      </c>
      <c r="M12" s="23" t="s">
        <v>135</v>
      </c>
      <c r="O12" s="22" t="s">
        <v>29</v>
      </c>
      <c r="P12" s="23" t="s">
        <v>122</v>
      </c>
      <c r="Q12" s="24">
        <v>8</v>
      </c>
      <c r="R12" s="25" t="s">
        <v>5</v>
      </c>
      <c r="S12" s="24">
        <v>2</v>
      </c>
      <c r="T12" s="23" t="s">
        <v>189</v>
      </c>
    </row>
    <row r="13" spans="1:20" ht="26.25" customHeight="1" x14ac:dyDescent="0.2">
      <c r="A13" s="22"/>
      <c r="B13" s="19">
        <v>28</v>
      </c>
      <c r="C13" s="20">
        <v>3</v>
      </c>
      <c r="D13" s="21" t="s">
        <v>5</v>
      </c>
      <c r="E13" s="20">
        <v>2</v>
      </c>
      <c r="F13" s="19">
        <v>31</v>
      </c>
      <c r="H13" s="22"/>
      <c r="I13" s="19">
        <v>37</v>
      </c>
      <c r="J13" s="20">
        <v>4</v>
      </c>
      <c r="K13" s="21" t="s">
        <v>5</v>
      </c>
      <c r="L13" s="20">
        <v>1</v>
      </c>
      <c r="M13" s="19">
        <v>14</v>
      </c>
      <c r="O13" s="22"/>
      <c r="P13" s="19">
        <v>40</v>
      </c>
      <c r="Q13" s="20">
        <v>5</v>
      </c>
      <c r="R13" s="21" t="s">
        <v>5</v>
      </c>
      <c r="S13" s="20">
        <v>0</v>
      </c>
      <c r="T13" s="19">
        <v>12</v>
      </c>
    </row>
    <row r="15" spans="1:20" x14ac:dyDescent="0.2">
      <c r="B15" s="98">
        <v>45739</v>
      </c>
      <c r="C15" s="98"/>
      <c r="D15" s="99" t="s">
        <v>240</v>
      </c>
      <c r="E15" s="99"/>
      <c r="F15" s="99"/>
      <c r="I15" s="98"/>
      <c r="J15" s="98"/>
      <c r="K15" s="99"/>
      <c r="L15" s="99"/>
      <c r="M15" s="99"/>
      <c r="P15" s="98">
        <v>45551</v>
      </c>
      <c r="Q15" s="98"/>
      <c r="R15" s="99" t="s">
        <v>261</v>
      </c>
      <c r="S15" s="99"/>
      <c r="T15" s="99"/>
    </row>
    <row r="16" spans="1:20" ht="26.25" customHeight="1" x14ac:dyDescent="0.2">
      <c r="A16" s="22"/>
      <c r="B16" s="100" t="s">
        <v>120</v>
      </c>
      <c r="C16" s="101"/>
      <c r="D16" s="65" t="s">
        <v>11</v>
      </c>
      <c r="E16" s="100" t="s">
        <v>240</v>
      </c>
      <c r="F16" s="101"/>
      <c r="G16" s="66"/>
      <c r="H16" s="65"/>
      <c r="I16" s="100" t="str">
        <f>組み合わせ!$A$16</f>
        <v>東京エレクトロン</v>
      </c>
      <c r="J16" s="101"/>
      <c r="K16" s="65" t="s">
        <v>11</v>
      </c>
      <c r="L16" s="100" t="str">
        <f>組み合わせ!$A$21</f>
        <v>-</v>
      </c>
      <c r="M16" s="101"/>
      <c r="N16" s="66"/>
      <c r="O16" s="65"/>
      <c r="P16" s="100" t="s">
        <v>51</v>
      </c>
      <c r="Q16" s="101"/>
      <c r="R16" s="65" t="s">
        <v>11</v>
      </c>
      <c r="S16" s="100" t="s">
        <v>121</v>
      </c>
      <c r="T16" s="101"/>
    </row>
    <row r="17" spans="1:20" x14ac:dyDescent="0.2">
      <c r="A17" s="102" t="s">
        <v>33</v>
      </c>
      <c r="B17" s="23" t="s">
        <v>289</v>
      </c>
      <c r="C17" s="104">
        <v>8</v>
      </c>
      <c r="D17" s="102" t="s">
        <v>5</v>
      </c>
      <c r="E17" s="104">
        <v>4</v>
      </c>
      <c r="F17" s="23" t="s">
        <v>245</v>
      </c>
      <c r="H17" s="102" t="s">
        <v>33</v>
      </c>
      <c r="I17" s="23"/>
      <c r="J17" s="104"/>
      <c r="K17" s="102" t="s">
        <v>28</v>
      </c>
      <c r="L17" s="104"/>
      <c r="M17" s="23"/>
      <c r="O17" s="102" t="s">
        <v>33</v>
      </c>
      <c r="P17" s="23" t="s">
        <v>275</v>
      </c>
      <c r="Q17" s="104">
        <v>8</v>
      </c>
      <c r="R17" s="102" t="s">
        <v>5</v>
      </c>
      <c r="S17" s="104">
        <v>2</v>
      </c>
      <c r="T17" s="23" t="s">
        <v>188</v>
      </c>
    </row>
    <row r="18" spans="1:20" x14ac:dyDescent="0.2">
      <c r="A18" s="103"/>
      <c r="B18" s="23" t="s">
        <v>290</v>
      </c>
      <c r="C18" s="105"/>
      <c r="D18" s="103"/>
      <c r="E18" s="105"/>
      <c r="F18" s="23" t="s">
        <v>241</v>
      </c>
      <c r="H18" s="103"/>
      <c r="I18" s="23"/>
      <c r="J18" s="105"/>
      <c r="K18" s="103"/>
      <c r="L18" s="105"/>
      <c r="M18" s="23"/>
      <c r="O18" s="103"/>
      <c r="P18" s="23" t="s">
        <v>208</v>
      </c>
      <c r="Q18" s="105"/>
      <c r="R18" s="103"/>
      <c r="S18" s="105"/>
      <c r="T18" s="23" t="s">
        <v>127</v>
      </c>
    </row>
    <row r="19" spans="1:20" ht="10.95" customHeight="1" x14ac:dyDescent="0.2">
      <c r="A19" s="102" t="s">
        <v>32</v>
      </c>
      <c r="B19" s="23" t="s">
        <v>122</v>
      </c>
      <c r="C19" s="104">
        <v>8</v>
      </c>
      <c r="D19" s="102" t="s">
        <v>5</v>
      </c>
      <c r="E19" s="104">
        <v>3</v>
      </c>
      <c r="F19" s="23" t="s">
        <v>243</v>
      </c>
      <c r="H19" s="102" t="s">
        <v>32</v>
      </c>
      <c r="I19" s="23"/>
      <c r="J19" s="104"/>
      <c r="K19" s="102" t="s">
        <v>28</v>
      </c>
      <c r="L19" s="104"/>
      <c r="M19" s="23"/>
      <c r="O19" s="102" t="s">
        <v>32</v>
      </c>
      <c r="P19" s="23" t="s">
        <v>276</v>
      </c>
      <c r="Q19" s="104">
        <v>9</v>
      </c>
      <c r="R19" s="102" t="s">
        <v>5</v>
      </c>
      <c r="S19" s="104">
        <v>7</v>
      </c>
      <c r="T19" s="23" t="s">
        <v>196</v>
      </c>
    </row>
    <row r="20" spans="1:20" x14ac:dyDescent="0.2">
      <c r="A20" s="103"/>
      <c r="B20" s="23" t="s">
        <v>130</v>
      </c>
      <c r="C20" s="105"/>
      <c r="D20" s="103"/>
      <c r="E20" s="105"/>
      <c r="F20" s="23" t="s">
        <v>291</v>
      </c>
      <c r="H20" s="103"/>
      <c r="I20" s="23"/>
      <c r="J20" s="105"/>
      <c r="K20" s="103"/>
      <c r="L20" s="105"/>
      <c r="M20" s="23"/>
      <c r="O20" s="103"/>
      <c r="P20" s="23" t="s">
        <v>201</v>
      </c>
      <c r="Q20" s="105"/>
      <c r="R20" s="103"/>
      <c r="S20" s="105"/>
      <c r="T20" s="23" t="s">
        <v>133</v>
      </c>
    </row>
    <row r="21" spans="1:20" x14ac:dyDescent="0.2">
      <c r="A21" s="102" t="s">
        <v>31</v>
      </c>
      <c r="B21" s="23" t="s">
        <v>126</v>
      </c>
      <c r="C21" s="108">
        <v>0</v>
      </c>
      <c r="D21" s="102" t="s">
        <v>185</v>
      </c>
      <c r="E21" s="108">
        <v>8</v>
      </c>
      <c r="F21" s="23" t="s">
        <v>244</v>
      </c>
      <c r="H21" s="102" t="s">
        <v>31</v>
      </c>
      <c r="I21" s="23"/>
      <c r="J21" s="108"/>
      <c r="K21" s="102" t="s">
        <v>28</v>
      </c>
      <c r="L21" s="108"/>
      <c r="M21" s="23"/>
      <c r="O21" s="102" t="s">
        <v>31</v>
      </c>
      <c r="P21" s="23" t="s">
        <v>202</v>
      </c>
      <c r="Q21" s="108">
        <v>8</v>
      </c>
      <c r="R21" s="102" t="s">
        <v>5</v>
      </c>
      <c r="S21" s="108">
        <v>2</v>
      </c>
      <c r="T21" s="23" t="s">
        <v>194</v>
      </c>
    </row>
    <row r="22" spans="1:20" x14ac:dyDescent="0.2">
      <c r="A22" s="103"/>
      <c r="B22" s="23" t="s">
        <v>273</v>
      </c>
      <c r="C22" s="109"/>
      <c r="D22" s="103"/>
      <c r="E22" s="109"/>
      <c r="F22" s="23" t="s">
        <v>242</v>
      </c>
      <c r="H22" s="103"/>
      <c r="I22" s="23"/>
      <c r="J22" s="109"/>
      <c r="K22" s="103"/>
      <c r="L22" s="109"/>
      <c r="M22" s="23"/>
      <c r="O22" s="103"/>
      <c r="P22" s="23" t="s">
        <v>206</v>
      </c>
      <c r="Q22" s="109"/>
      <c r="R22" s="103"/>
      <c r="S22" s="109"/>
      <c r="T22" s="23" t="s">
        <v>199</v>
      </c>
    </row>
    <row r="23" spans="1:20" ht="26.25" customHeight="1" x14ac:dyDescent="0.2">
      <c r="A23" s="22" t="s">
        <v>30</v>
      </c>
      <c r="B23" s="23" t="s">
        <v>289</v>
      </c>
      <c r="C23" s="24">
        <v>8</v>
      </c>
      <c r="D23" s="22" t="s">
        <v>5</v>
      </c>
      <c r="E23" s="24">
        <v>2</v>
      </c>
      <c r="F23" s="23" t="s">
        <v>241</v>
      </c>
      <c r="H23" s="22" t="s">
        <v>30</v>
      </c>
      <c r="I23" s="23"/>
      <c r="J23" s="24"/>
      <c r="K23" s="22" t="s">
        <v>28</v>
      </c>
      <c r="L23" s="24"/>
      <c r="M23" s="23"/>
      <c r="O23" s="22" t="s">
        <v>30</v>
      </c>
      <c r="P23" s="23" t="s">
        <v>275</v>
      </c>
      <c r="Q23" s="24">
        <v>4</v>
      </c>
      <c r="R23" s="22" t="s">
        <v>5</v>
      </c>
      <c r="S23" s="24">
        <v>8</v>
      </c>
      <c r="T23" s="23" t="s">
        <v>135</v>
      </c>
    </row>
    <row r="24" spans="1:20" ht="27" customHeight="1" x14ac:dyDescent="0.2">
      <c r="A24" s="22" t="s">
        <v>29</v>
      </c>
      <c r="B24" s="23" t="s">
        <v>122</v>
      </c>
      <c r="C24" s="24">
        <v>8</v>
      </c>
      <c r="D24" s="22" t="s">
        <v>5</v>
      </c>
      <c r="E24" s="24">
        <v>3</v>
      </c>
      <c r="F24" s="23" t="s">
        <v>245</v>
      </c>
      <c r="H24" s="22" t="s">
        <v>29</v>
      </c>
      <c r="I24" s="23"/>
      <c r="J24" s="24"/>
      <c r="K24" s="22" t="s">
        <v>28</v>
      </c>
      <c r="L24" s="24"/>
      <c r="M24" s="23"/>
      <c r="O24" s="22" t="s">
        <v>29</v>
      </c>
      <c r="P24" s="23" t="s">
        <v>206</v>
      </c>
      <c r="Q24" s="24">
        <v>8</v>
      </c>
      <c r="R24" s="22" t="s">
        <v>5</v>
      </c>
      <c r="S24" s="24">
        <v>4</v>
      </c>
      <c r="T24" s="23" t="s">
        <v>198</v>
      </c>
    </row>
    <row r="25" spans="1:20" ht="26.25" customHeight="1" x14ac:dyDescent="0.2">
      <c r="A25" s="22"/>
      <c r="B25" s="19">
        <v>32</v>
      </c>
      <c r="C25" s="20">
        <v>4</v>
      </c>
      <c r="D25" s="21" t="s">
        <v>5</v>
      </c>
      <c r="E25" s="20">
        <v>1</v>
      </c>
      <c r="F25" s="19">
        <v>20</v>
      </c>
      <c r="H25" s="22"/>
      <c r="I25" s="19">
        <f>SUM(J17:J24)</f>
        <v>0</v>
      </c>
      <c r="J25" s="20"/>
      <c r="K25" s="21" t="s">
        <v>28</v>
      </c>
      <c r="L25" s="20"/>
      <c r="M25" s="19">
        <f>SUM(L17:L24)</f>
        <v>0</v>
      </c>
      <c r="O25" s="22"/>
      <c r="P25" s="19">
        <v>37</v>
      </c>
      <c r="Q25" s="20">
        <v>4</v>
      </c>
      <c r="R25" s="21" t="s">
        <v>5</v>
      </c>
      <c r="S25" s="20">
        <v>1</v>
      </c>
      <c r="T25" s="19">
        <v>23</v>
      </c>
    </row>
    <row r="27" spans="1:20" x14ac:dyDescent="0.2">
      <c r="B27" s="110">
        <v>45585</v>
      </c>
      <c r="C27" s="111"/>
      <c r="D27" s="112" t="s">
        <v>200</v>
      </c>
      <c r="E27" s="113"/>
      <c r="F27" s="114"/>
      <c r="I27" s="110">
        <v>45736</v>
      </c>
      <c r="J27" s="111"/>
      <c r="K27" s="112" t="s">
        <v>248</v>
      </c>
      <c r="L27" s="113"/>
      <c r="M27" s="114"/>
      <c r="P27" s="110"/>
      <c r="Q27" s="111"/>
      <c r="R27" s="112"/>
      <c r="S27" s="113"/>
      <c r="T27" s="114"/>
    </row>
    <row r="28" spans="1:20" ht="26.25" customHeight="1" x14ac:dyDescent="0.2">
      <c r="A28" s="22"/>
      <c r="B28" s="100" t="s">
        <v>51</v>
      </c>
      <c r="C28" s="101"/>
      <c r="D28" s="65" t="s">
        <v>11</v>
      </c>
      <c r="E28" s="100" t="s">
        <v>187</v>
      </c>
      <c r="F28" s="101"/>
      <c r="G28" s="66"/>
      <c r="H28" s="65"/>
      <c r="I28" s="100" t="s">
        <v>277</v>
      </c>
      <c r="J28" s="101"/>
      <c r="K28" s="65" t="s">
        <v>11</v>
      </c>
      <c r="L28" s="100" t="s">
        <v>248</v>
      </c>
      <c r="M28" s="101"/>
      <c r="N28" s="66"/>
      <c r="O28" s="65"/>
      <c r="P28" s="100" t="str">
        <f>組み合わせ!$A$17</f>
        <v>荏原製作所</v>
      </c>
      <c r="Q28" s="101"/>
      <c r="R28" s="65" t="s">
        <v>11</v>
      </c>
      <c r="S28" s="100" t="str">
        <f>組み合わせ!$A$21</f>
        <v>-</v>
      </c>
      <c r="T28" s="101"/>
    </row>
    <row r="29" spans="1:20" x14ac:dyDescent="0.2">
      <c r="A29" s="102" t="s">
        <v>33</v>
      </c>
      <c r="B29" s="23" t="s">
        <v>201</v>
      </c>
      <c r="C29" s="104">
        <v>3</v>
      </c>
      <c r="D29" s="106" t="s">
        <v>5</v>
      </c>
      <c r="E29" s="104">
        <v>8</v>
      </c>
      <c r="F29" s="23" t="s">
        <v>189</v>
      </c>
      <c r="H29" s="102" t="s">
        <v>33</v>
      </c>
      <c r="I29" s="23" t="s">
        <v>278</v>
      </c>
      <c r="J29" s="104">
        <v>8</v>
      </c>
      <c r="K29" s="106" t="s">
        <v>5</v>
      </c>
      <c r="L29" s="104">
        <v>5</v>
      </c>
      <c r="M29" s="23" t="s">
        <v>252</v>
      </c>
      <c r="O29" s="102" t="s">
        <v>33</v>
      </c>
      <c r="P29" s="23"/>
      <c r="Q29" s="104"/>
      <c r="R29" s="106" t="s">
        <v>28</v>
      </c>
      <c r="S29" s="104"/>
      <c r="T29" s="23"/>
    </row>
    <row r="30" spans="1:20" ht="10.95" customHeight="1" x14ac:dyDescent="0.2">
      <c r="A30" s="103"/>
      <c r="B30" s="23" t="s">
        <v>202</v>
      </c>
      <c r="C30" s="105"/>
      <c r="D30" s="107"/>
      <c r="E30" s="105"/>
      <c r="F30" s="23" t="s">
        <v>203</v>
      </c>
      <c r="H30" s="103"/>
      <c r="I30" s="23" t="s">
        <v>279</v>
      </c>
      <c r="J30" s="105"/>
      <c r="K30" s="107"/>
      <c r="L30" s="105"/>
      <c r="M30" s="23" t="s">
        <v>250</v>
      </c>
      <c r="O30" s="103"/>
      <c r="P30" s="23"/>
      <c r="Q30" s="105"/>
      <c r="R30" s="107"/>
      <c r="S30" s="105"/>
      <c r="T30" s="23"/>
    </row>
    <row r="31" spans="1:20" x14ac:dyDescent="0.2">
      <c r="A31" s="102" t="s">
        <v>32</v>
      </c>
      <c r="B31" s="23" t="s">
        <v>204</v>
      </c>
      <c r="C31" s="104">
        <v>3</v>
      </c>
      <c r="D31" s="106" t="s">
        <v>5</v>
      </c>
      <c r="E31" s="104">
        <v>8</v>
      </c>
      <c r="F31" s="23" t="s">
        <v>205</v>
      </c>
      <c r="H31" s="102" t="s">
        <v>32</v>
      </c>
      <c r="I31" s="23" t="s">
        <v>280</v>
      </c>
      <c r="J31" s="104">
        <v>8</v>
      </c>
      <c r="K31" s="106" t="s">
        <v>5</v>
      </c>
      <c r="L31" s="104">
        <v>2</v>
      </c>
      <c r="M31" s="23" t="s">
        <v>260</v>
      </c>
      <c r="O31" s="102" t="s">
        <v>32</v>
      </c>
      <c r="P31" s="23"/>
      <c r="Q31" s="104"/>
      <c r="R31" s="106" t="s">
        <v>28</v>
      </c>
      <c r="S31" s="104"/>
      <c r="T31" s="23"/>
    </row>
    <row r="32" spans="1:20" x14ac:dyDescent="0.2">
      <c r="A32" s="103"/>
      <c r="B32" s="23" t="s">
        <v>206</v>
      </c>
      <c r="C32" s="105"/>
      <c r="D32" s="107"/>
      <c r="E32" s="105"/>
      <c r="F32" s="23" t="s">
        <v>197</v>
      </c>
      <c r="H32" s="103"/>
      <c r="I32" s="23" t="s">
        <v>281</v>
      </c>
      <c r="J32" s="105"/>
      <c r="K32" s="107"/>
      <c r="L32" s="105"/>
      <c r="M32" s="23" t="s">
        <v>254</v>
      </c>
      <c r="O32" s="103"/>
      <c r="P32" s="23"/>
      <c r="Q32" s="105"/>
      <c r="R32" s="107"/>
      <c r="S32" s="105"/>
      <c r="T32" s="23"/>
    </row>
    <row r="33" spans="1:20" ht="10.95" customHeight="1" x14ac:dyDescent="0.2">
      <c r="A33" s="102" t="s">
        <v>31</v>
      </c>
      <c r="B33" s="23" t="s">
        <v>207</v>
      </c>
      <c r="C33" s="104">
        <v>8</v>
      </c>
      <c r="D33" s="106" t="s">
        <v>5</v>
      </c>
      <c r="E33" s="104">
        <v>2</v>
      </c>
      <c r="F33" s="23" t="s">
        <v>192</v>
      </c>
      <c r="H33" s="102" t="s">
        <v>31</v>
      </c>
      <c r="I33" s="23" t="s">
        <v>282</v>
      </c>
      <c r="J33" s="104">
        <v>8</v>
      </c>
      <c r="K33" s="106" t="s">
        <v>5</v>
      </c>
      <c r="L33" s="104">
        <v>2</v>
      </c>
      <c r="M33" s="23" t="s">
        <v>258</v>
      </c>
      <c r="O33" s="102" t="s">
        <v>31</v>
      </c>
      <c r="P33" s="23"/>
      <c r="Q33" s="108"/>
      <c r="R33" s="106" t="s">
        <v>28</v>
      </c>
      <c r="S33" s="104"/>
      <c r="T33" s="23"/>
    </row>
    <row r="34" spans="1:20" x14ac:dyDescent="0.2">
      <c r="A34" s="103"/>
      <c r="B34" s="23" t="s">
        <v>208</v>
      </c>
      <c r="C34" s="105"/>
      <c r="D34" s="107"/>
      <c r="E34" s="105"/>
      <c r="F34" s="23" t="s">
        <v>209</v>
      </c>
      <c r="H34" s="103"/>
      <c r="I34" s="23" t="s">
        <v>283</v>
      </c>
      <c r="J34" s="105"/>
      <c r="K34" s="107"/>
      <c r="L34" s="105"/>
      <c r="M34" s="23" t="s">
        <v>284</v>
      </c>
      <c r="O34" s="103"/>
      <c r="P34" s="23"/>
      <c r="Q34" s="109"/>
      <c r="R34" s="107"/>
      <c r="S34" s="105"/>
      <c r="T34" s="23"/>
    </row>
    <row r="35" spans="1:20" ht="26.25" customHeight="1" x14ac:dyDescent="0.2">
      <c r="A35" s="22" t="s">
        <v>30</v>
      </c>
      <c r="B35" s="23" t="s">
        <v>201</v>
      </c>
      <c r="C35" s="24">
        <v>2</v>
      </c>
      <c r="D35" s="25" t="s">
        <v>5</v>
      </c>
      <c r="E35" s="24">
        <v>8</v>
      </c>
      <c r="F35" s="23" t="s">
        <v>197</v>
      </c>
      <c r="H35" s="22" t="s">
        <v>30</v>
      </c>
      <c r="I35" s="23" t="s">
        <v>278</v>
      </c>
      <c r="J35" s="24">
        <v>8</v>
      </c>
      <c r="K35" s="25" t="s">
        <v>5</v>
      </c>
      <c r="L35" s="24">
        <v>4</v>
      </c>
      <c r="M35" s="23" t="s">
        <v>250</v>
      </c>
      <c r="O35" s="22" t="s">
        <v>30</v>
      </c>
      <c r="P35" s="23"/>
      <c r="Q35" s="24"/>
      <c r="R35" s="25" t="s">
        <v>28</v>
      </c>
      <c r="S35" s="24"/>
      <c r="T35" s="23"/>
    </row>
    <row r="36" spans="1:20" ht="27" customHeight="1" x14ac:dyDescent="0.2">
      <c r="A36" s="22" t="s">
        <v>29</v>
      </c>
      <c r="B36" s="23" t="s">
        <v>206</v>
      </c>
      <c r="C36" s="24">
        <v>9</v>
      </c>
      <c r="D36" s="25" t="s">
        <v>210</v>
      </c>
      <c r="E36" s="24">
        <v>8</v>
      </c>
      <c r="F36" s="23" t="s">
        <v>203</v>
      </c>
      <c r="H36" s="22" t="s">
        <v>29</v>
      </c>
      <c r="I36" s="23" t="s">
        <v>279</v>
      </c>
      <c r="J36" s="24">
        <v>8</v>
      </c>
      <c r="K36" s="25" t="s">
        <v>5</v>
      </c>
      <c r="L36" s="24">
        <v>6</v>
      </c>
      <c r="M36" s="23" t="s">
        <v>252</v>
      </c>
      <c r="O36" s="22" t="s">
        <v>29</v>
      </c>
      <c r="P36" s="23"/>
      <c r="Q36" s="24"/>
      <c r="R36" s="25" t="s">
        <v>28</v>
      </c>
      <c r="S36" s="24"/>
      <c r="T36" s="23"/>
    </row>
    <row r="37" spans="1:20" ht="26.25" customHeight="1" x14ac:dyDescent="0.2">
      <c r="A37" s="22"/>
      <c r="B37" s="19">
        <v>25</v>
      </c>
      <c r="C37" s="20">
        <v>2</v>
      </c>
      <c r="D37" s="21" t="s">
        <v>5</v>
      </c>
      <c r="E37" s="20">
        <v>3</v>
      </c>
      <c r="F37" s="19">
        <v>34</v>
      </c>
      <c r="H37" s="22"/>
      <c r="I37" s="19">
        <v>40</v>
      </c>
      <c r="J37" s="20">
        <v>5</v>
      </c>
      <c r="K37" s="21" t="s">
        <v>5</v>
      </c>
      <c r="L37" s="20">
        <v>0</v>
      </c>
      <c r="M37" s="19">
        <v>19</v>
      </c>
      <c r="O37" s="22"/>
      <c r="P37" s="19">
        <f>SUM(Q29:Q36)</f>
        <v>0</v>
      </c>
      <c r="Q37" s="20"/>
      <c r="R37" s="21" t="s">
        <v>28</v>
      </c>
      <c r="S37" s="20"/>
      <c r="T37" s="19">
        <f>SUM(S29:S36)</f>
        <v>0</v>
      </c>
    </row>
    <row r="39" spans="1:20" x14ac:dyDescent="0.2">
      <c r="B39" s="98">
        <v>45564</v>
      </c>
      <c r="C39" s="98"/>
      <c r="D39" s="99" t="s">
        <v>186</v>
      </c>
      <c r="E39" s="99"/>
      <c r="F39" s="99"/>
      <c r="I39" s="98">
        <v>45613</v>
      </c>
      <c r="J39" s="98"/>
      <c r="K39" s="99" t="s">
        <v>239</v>
      </c>
      <c r="L39" s="99"/>
      <c r="M39" s="99"/>
      <c r="P39" s="98"/>
      <c r="Q39" s="98"/>
      <c r="R39" s="99"/>
      <c r="S39" s="99"/>
      <c r="T39" s="99"/>
    </row>
    <row r="40" spans="1:20" ht="26.25" customHeight="1" x14ac:dyDescent="0.2">
      <c r="A40" s="22"/>
      <c r="B40" s="100" t="s">
        <v>121</v>
      </c>
      <c r="C40" s="101"/>
      <c r="D40" s="65" t="s">
        <v>11</v>
      </c>
      <c r="E40" s="100" t="s">
        <v>187</v>
      </c>
      <c r="F40" s="101"/>
      <c r="G40" s="66"/>
      <c r="H40" s="65"/>
      <c r="I40" s="100" t="s">
        <v>121</v>
      </c>
      <c r="J40" s="101"/>
      <c r="K40" s="65" t="s">
        <v>11</v>
      </c>
      <c r="L40" s="100" t="s">
        <v>240</v>
      </c>
      <c r="M40" s="101"/>
      <c r="N40" s="66"/>
      <c r="O40" s="65"/>
      <c r="P40" s="100" t="str">
        <f>組み合わせ!$A$18</f>
        <v>ソニー・本社B</v>
      </c>
      <c r="Q40" s="101"/>
      <c r="R40" s="65" t="s">
        <v>11</v>
      </c>
      <c r="S40" s="100" t="str">
        <f>組み合わせ!$A$21</f>
        <v>-</v>
      </c>
      <c r="T40" s="101"/>
    </row>
    <row r="41" spans="1:20" x14ac:dyDescent="0.2">
      <c r="A41" s="102" t="s">
        <v>33</v>
      </c>
      <c r="B41" s="23" t="s">
        <v>188</v>
      </c>
      <c r="C41" s="104">
        <v>1</v>
      </c>
      <c r="D41" s="106" t="s">
        <v>5</v>
      </c>
      <c r="E41" s="104">
        <v>8</v>
      </c>
      <c r="F41" s="23" t="s">
        <v>189</v>
      </c>
      <c r="H41" s="102" t="s">
        <v>33</v>
      </c>
      <c r="I41" s="23" t="s">
        <v>188</v>
      </c>
      <c r="J41" s="104">
        <v>8</v>
      </c>
      <c r="K41" s="106" t="s">
        <v>5</v>
      </c>
      <c r="L41" s="104">
        <v>6</v>
      </c>
      <c r="M41" s="23" t="s">
        <v>241</v>
      </c>
      <c r="O41" s="102" t="s">
        <v>33</v>
      </c>
      <c r="P41" s="23"/>
      <c r="Q41" s="104"/>
      <c r="R41" s="106" t="s">
        <v>28</v>
      </c>
      <c r="S41" s="104"/>
      <c r="T41" s="23"/>
    </row>
    <row r="42" spans="1:20" x14ac:dyDescent="0.2">
      <c r="A42" s="103"/>
      <c r="B42" s="23" t="s">
        <v>190</v>
      </c>
      <c r="C42" s="105"/>
      <c r="D42" s="107"/>
      <c r="E42" s="105"/>
      <c r="F42" s="23" t="s">
        <v>191</v>
      </c>
      <c r="H42" s="103"/>
      <c r="I42" s="23" t="s">
        <v>190</v>
      </c>
      <c r="J42" s="105"/>
      <c r="K42" s="107"/>
      <c r="L42" s="105"/>
      <c r="M42" s="23" t="s">
        <v>242</v>
      </c>
      <c r="O42" s="103"/>
      <c r="P42" s="23"/>
      <c r="Q42" s="105"/>
      <c r="R42" s="107"/>
      <c r="S42" s="105"/>
      <c r="T42" s="23"/>
    </row>
    <row r="43" spans="1:20" x14ac:dyDescent="0.2">
      <c r="A43" s="102" t="s">
        <v>32</v>
      </c>
      <c r="B43" s="23" t="s">
        <v>135</v>
      </c>
      <c r="C43" s="104">
        <v>8</v>
      </c>
      <c r="D43" s="106" t="s">
        <v>5</v>
      </c>
      <c r="E43" s="104">
        <v>2</v>
      </c>
      <c r="F43" s="23" t="s">
        <v>192</v>
      </c>
      <c r="H43" s="102" t="s">
        <v>32</v>
      </c>
      <c r="I43" s="23" t="s">
        <v>131</v>
      </c>
      <c r="J43" s="104">
        <v>1</v>
      </c>
      <c r="K43" s="106" t="s">
        <v>5</v>
      </c>
      <c r="L43" s="104">
        <v>8</v>
      </c>
      <c r="M43" s="23" t="s">
        <v>243</v>
      </c>
      <c r="O43" s="102" t="s">
        <v>32</v>
      </c>
      <c r="P43" s="23"/>
      <c r="Q43" s="104"/>
      <c r="R43" s="106" t="s">
        <v>28</v>
      </c>
      <c r="S43" s="104"/>
      <c r="T43" s="23"/>
    </row>
    <row r="44" spans="1:20" x14ac:dyDescent="0.2">
      <c r="A44" s="103"/>
      <c r="B44" s="23" t="s">
        <v>129</v>
      </c>
      <c r="C44" s="105"/>
      <c r="D44" s="107"/>
      <c r="E44" s="105"/>
      <c r="F44" s="23" t="s">
        <v>193</v>
      </c>
      <c r="H44" s="103"/>
      <c r="I44" s="23" t="s">
        <v>123</v>
      </c>
      <c r="J44" s="105"/>
      <c r="K44" s="107"/>
      <c r="L44" s="105"/>
      <c r="M44" s="23" t="s">
        <v>244</v>
      </c>
      <c r="O44" s="103"/>
      <c r="P44" s="23"/>
      <c r="Q44" s="105"/>
      <c r="R44" s="107"/>
      <c r="S44" s="105"/>
      <c r="T44" s="23"/>
    </row>
    <row r="45" spans="1:20" x14ac:dyDescent="0.2">
      <c r="A45" s="102" t="s">
        <v>31</v>
      </c>
      <c r="B45" s="23" t="s">
        <v>194</v>
      </c>
      <c r="C45" s="104">
        <v>2</v>
      </c>
      <c r="D45" s="106" t="s">
        <v>5</v>
      </c>
      <c r="E45" s="104">
        <v>8</v>
      </c>
      <c r="F45" s="23" t="s">
        <v>195</v>
      </c>
      <c r="H45" s="102" t="s">
        <v>31</v>
      </c>
      <c r="I45" s="23" t="s">
        <v>196</v>
      </c>
      <c r="J45" s="104">
        <v>8</v>
      </c>
      <c r="K45" s="106" t="s">
        <v>5</v>
      </c>
      <c r="L45" s="104">
        <v>3</v>
      </c>
      <c r="M45" s="23" t="s">
        <v>245</v>
      </c>
      <c r="O45" s="102" t="s">
        <v>31</v>
      </c>
      <c r="P45" s="23"/>
      <c r="Q45" s="104"/>
      <c r="R45" s="106" t="s">
        <v>28</v>
      </c>
      <c r="S45" s="104"/>
      <c r="T45" s="23"/>
    </row>
    <row r="46" spans="1:20" x14ac:dyDescent="0.2">
      <c r="A46" s="103"/>
      <c r="B46" s="23" t="s">
        <v>196</v>
      </c>
      <c r="C46" s="105"/>
      <c r="D46" s="107"/>
      <c r="E46" s="105"/>
      <c r="F46" s="23" t="s">
        <v>197</v>
      </c>
      <c r="H46" s="103"/>
      <c r="I46" s="23" t="s">
        <v>133</v>
      </c>
      <c r="J46" s="105"/>
      <c r="K46" s="107"/>
      <c r="L46" s="105"/>
      <c r="M46" s="23" t="s">
        <v>246</v>
      </c>
      <c r="O46" s="103"/>
      <c r="P46" s="23"/>
      <c r="Q46" s="105"/>
      <c r="R46" s="107"/>
      <c r="S46" s="105"/>
      <c r="T46" s="23"/>
    </row>
    <row r="47" spans="1:20" ht="26.25" customHeight="1" x14ac:dyDescent="0.2">
      <c r="A47" s="22" t="s">
        <v>30</v>
      </c>
      <c r="B47" s="23" t="s">
        <v>198</v>
      </c>
      <c r="C47" s="24">
        <v>3</v>
      </c>
      <c r="D47" s="25" t="s">
        <v>5</v>
      </c>
      <c r="E47" s="24">
        <v>8</v>
      </c>
      <c r="F47" s="23" t="s">
        <v>197</v>
      </c>
      <c r="H47" s="22" t="s">
        <v>30</v>
      </c>
      <c r="I47" s="23" t="s">
        <v>135</v>
      </c>
      <c r="J47" s="24">
        <v>8</v>
      </c>
      <c r="K47" s="25" t="s">
        <v>5</v>
      </c>
      <c r="L47" s="24">
        <v>2</v>
      </c>
      <c r="M47" s="23" t="s">
        <v>241</v>
      </c>
      <c r="O47" s="22" t="s">
        <v>30</v>
      </c>
      <c r="P47" s="23"/>
      <c r="Q47" s="24"/>
      <c r="R47" s="25" t="s">
        <v>28</v>
      </c>
      <c r="S47" s="24"/>
      <c r="T47" s="23"/>
    </row>
    <row r="48" spans="1:20" ht="27" customHeight="1" x14ac:dyDescent="0.2">
      <c r="A48" s="22" t="s">
        <v>29</v>
      </c>
      <c r="B48" s="23" t="s">
        <v>199</v>
      </c>
      <c r="C48" s="24">
        <v>8</v>
      </c>
      <c r="D48" s="25" t="s">
        <v>185</v>
      </c>
      <c r="E48" s="24">
        <v>0</v>
      </c>
      <c r="F48" s="23" t="s">
        <v>195</v>
      </c>
      <c r="H48" s="22" t="s">
        <v>29</v>
      </c>
      <c r="I48" s="23" t="s">
        <v>194</v>
      </c>
      <c r="J48" s="24">
        <v>8</v>
      </c>
      <c r="K48" s="25" t="s">
        <v>5</v>
      </c>
      <c r="L48" s="24">
        <v>5</v>
      </c>
      <c r="M48" s="23" t="s">
        <v>245</v>
      </c>
      <c r="O48" s="22" t="s">
        <v>29</v>
      </c>
      <c r="P48" s="23"/>
      <c r="Q48" s="24"/>
      <c r="R48" s="25" t="s">
        <v>28</v>
      </c>
      <c r="S48" s="24"/>
      <c r="T48" s="23"/>
    </row>
    <row r="49" spans="1:20" ht="26.25" customHeight="1" x14ac:dyDescent="0.2">
      <c r="A49" s="22"/>
      <c r="B49" s="19">
        <v>22</v>
      </c>
      <c r="C49" s="20">
        <v>2</v>
      </c>
      <c r="D49" s="21" t="s">
        <v>5</v>
      </c>
      <c r="E49" s="20">
        <v>3</v>
      </c>
      <c r="F49" s="19">
        <v>26</v>
      </c>
      <c r="H49" s="22"/>
      <c r="I49" s="19">
        <v>33</v>
      </c>
      <c r="J49" s="20">
        <v>4</v>
      </c>
      <c r="K49" s="21" t="s">
        <v>5</v>
      </c>
      <c r="L49" s="20">
        <v>1</v>
      </c>
      <c r="M49" s="19">
        <v>24</v>
      </c>
      <c r="O49" s="22"/>
      <c r="P49" s="19">
        <f>SUM(Q41:Q48)</f>
        <v>0</v>
      </c>
      <c r="Q49" s="20"/>
      <c r="R49" s="21" t="s">
        <v>28</v>
      </c>
      <c r="S49" s="20"/>
      <c r="T49" s="19">
        <f>SUM(S41:S48)</f>
        <v>0</v>
      </c>
    </row>
    <row r="51" spans="1:20" x14ac:dyDescent="0.2">
      <c r="B51" s="98">
        <v>45620</v>
      </c>
      <c r="C51" s="98"/>
      <c r="D51" s="99" t="s">
        <v>247</v>
      </c>
      <c r="E51" s="99"/>
      <c r="F51" s="99"/>
      <c r="I51" s="98"/>
      <c r="J51" s="98"/>
      <c r="K51" s="99"/>
      <c r="L51" s="99"/>
      <c r="M51" s="99"/>
      <c r="P51" s="98"/>
      <c r="Q51" s="98"/>
      <c r="R51" s="99"/>
      <c r="S51" s="99"/>
      <c r="T51" s="99"/>
    </row>
    <row r="52" spans="1:20" ht="26.25" customHeight="1" x14ac:dyDescent="0.2">
      <c r="A52" s="22"/>
      <c r="B52" s="100" t="s">
        <v>52</v>
      </c>
      <c r="C52" s="101"/>
      <c r="D52" s="65" t="s">
        <v>11</v>
      </c>
      <c r="E52" s="100" t="s">
        <v>248</v>
      </c>
      <c r="F52" s="101"/>
      <c r="G52" s="66"/>
      <c r="H52" s="65"/>
      <c r="I52" s="100" t="str">
        <f>組み合わせ!$A$19</f>
        <v>リガク</v>
      </c>
      <c r="J52" s="101"/>
      <c r="K52" s="65" t="s">
        <v>11</v>
      </c>
      <c r="L52" s="100" t="str">
        <f>組み合わせ!$A$21</f>
        <v>-</v>
      </c>
      <c r="M52" s="101"/>
      <c r="N52" s="66"/>
      <c r="O52" s="65"/>
      <c r="P52" s="100" t="str">
        <f>組み合わせ!$A$20</f>
        <v>日本航空電子工業</v>
      </c>
      <c r="Q52" s="101"/>
      <c r="R52" s="65" t="s">
        <v>11</v>
      </c>
      <c r="S52" s="100" t="str">
        <f>組み合わせ!$A$21</f>
        <v>-</v>
      </c>
      <c r="T52" s="101"/>
    </row>
    <row r="53" spans="1:20" x14ac:dyDescent="0.2">
      <c r="A53" s="102" t="s">
        <v>33</v>
      </c>
      <c r="B53" s="23" t="s">
        <v>249</v>
      </c>
      <c r="C53" s="104">
        <v>8</v>
      </c>
      <c r="D53" s="106" t="s">
        <v>5</v>
      </c>
      <c r="E53" s="104">
        <v>2</v>
      </c>
      <c r="F53" s="23" t="s">
        <v>250</v>
      </c>
      <c r="H53" s="102" t="s">
        <v>33</v>
      </c>
      <c r="I53" s="23"/>
      <c r="J53" s="104"/>
      <c r="K53" s="106" t="s">
        <v>28</v>
      </c>
      <c r="L53" s="104"/>
      <c r="M53" s="23"/>
      <c r="O53" s="102" t="s">
        <v>33</v>
      </c>
      <c r="P53" s="23"/>
      <c r="Q53" s="104"/>
      <c r="R53" s="106" t="s">
        <v>28</v>
      </c>
      <c r="S53" s="104"/>
      <c r="T53" s="23"/>
    </row>
    <row r="54" spans="1:20" x14ac:dyDescent="0.2">
      <c r="A54" s="103"/>
      <c r="B54" s="23" t="s">
        <v>251</v>
      </c>
      <c r="C54" s="105"/>
      <c r="D54" s="107"/>
      <c r="E54" s="105"/>
      <c r="F54" s="23" t="s">
        <v>252</v>
      </c>
      <c r="H54" s="103"/>
      <c r="I54" s="23"/>
      <c r="J54" s="105"/>
      <c r="K54" s="107"/>
      <c r="L54" s="105"/>
      <c r="M54" s="23"/>
      <c r="O54" s="103"/>
      <c r="P54" s="23"/>
      <c r="Q54" s="105"/>
      <c r="R54" s="107"/>
      <c r="S54" s="105"/>
      <c r="T54" s="23"/>
    </row>
    <row r="55" spans="1:20" x14ac:dyDescent="0.2">
      <c r="A55" s="102" t="s">
        <v>32</v>
      </c>
      <c r="B55" s="23" t="s">
        <v>253</v>
      </c>
      <c r="C55" s="104">
        <v>8</v>
      </c>
      <c r="D55" s="106" t="s">
        <v>5</v>
      </c>
      <c r="E55" s="104">
        <v>4</v>
      </c>
      <c r="F55" s="23" t="s">
        <v>254</v>
      </c>
      <c r="H55" s="102" t="s">
        <v>32</v>
      </c>
      <c r="I55" s="23"/>
      <c r="J55" s="104"/>
      <c r="K55" s="106" t="s">
        <v>28</v>
      </c>
      <c r="L55" s="104"/>
      <c r="M55" s="23"/>
      <c r="O55" s="102" t="s">
        <v>32</v>
      </c>
      <c r="P55" s="23"/>
      <c r="Q55" s="104"/>
      <c r="R55" s="106" t="s">
        <v>28</v>
      </c>
      <c r="S55" s="104"/>
      <c r="T55" s="23"/>
    </row>
    <row r="56" spans="1:20" x14ac:dyDescent="0.2">
      <c r="A56" s="103"/>
      <c r="B56" s="23" t="s">
        <v>255</v>
      </c>
      <c r="C56" s="105"/>
      <c r="D56" s="107"/>
      <c r="E56" s="105"/>
      <c r="F56" s="23" t="s">
        <v>256</v>
      </c>
      <c r="H56" s="103"/>
      <c r="I56" s="23"/>
      <c r="J56" s="105"/>
      <c r="K56" s="107"/>
      <c r="L56" s="105"/>
      <c r="M56" s="23"/>
      <c r="O56" s="103"/>
      <c r="P56" s="23"/>
      <c r="Q56" s="105"/>
      <c r="R56" s="107"/>
      <c r="S56" s="105"/>
      <c r="T56" s="23"/>
    </row>
    <row r="57" spans="1:20" x14ac:dyDescent="0.2">
      <c r="A57" s="102" t="s">
        <v>31</v>
      </c>
      <c r="B57" s="23" t="s">
        <v>257</v>
      </c>
      <c r="C57" s="104">
        <v>8</v>
      </c>
      <c r="D57" s="106" t="s">
        <v>5</v>
      </c>
      <c r="E57" s="104">
        <v>3</v>
      </c>
      <c r="F57" s="23" t="s">
        <v>258</v>
      </c>
      <c r="H57" s="102" t="s">
        <v>31</v>
      </c>
      <c r="I57" s="23"/>
      <c r="J57" s="104"/>
      <c r="K57" s="106" t="s">
        <v>28</v>
      </c>
      <c r="L57" s="104"/>
      <c r="M57" s="23"/>
      <c r="O57" s="102" t="s">
        <v>31</v>
      </c>
      <c r="P57" s="23"/>
      <c r="Q57" s="104"/>
      <c r="R57" s="106" t="s">
        <v>28</v>
      </c>
      <c r="S57" s="104"/>
      <c r="T57" s="23"/>
    </row>
    <row r="58" spans="1:20" x14ac:dyDescent="0.2">
      <c r="A58" s="103"/>
      <c r="B58" s="23" t="s">
        <v>259</v>
      </c>
      <c r="C58" s="105"/>
      <c r="D58" s="107"/>
      <c r="E58" s="105"/>
      <c r="F58" s="23" t="s">
        <v>260</v>
      </c>
      <c r="H58" s="103"/>
      <c r="I58" s="23"/>
      <c r="J58" s="105"/>
      <c r="K58" s="107"/>
      <c r="L58" s="105"/>
      <c r="M58" s="23"/>
      <c r="O58" s="103"/>
      <c r="P58" s="23"/>
      <c r="Q58" s="105"/>
      <c r="R58" s="107"/>
      <c r="S58" s="105"/>
      <c r="T58" s="23"/>
    </row>
    <row r="59" spans="1:20" ht="26.25" customHeight="1" x14ac:dyDescent="0.2">
      <c r="A59" s="22" t="s">
        <v>30</v>
      </c>
      <c r="B59" s="23" t="s">
        <v>255</v>
      </c>
      <c r="C59" s="24">
        <v>8</v>
      </c>
      <c r="D59" s="25" t="s">
        <v>5</v>
      </c>
      <c r="E59" s="24">
        <v>6</v>
      </c>
      <c r="F59" s="23" t="s">
        <v>250</v>
      </c>
      <c r="H59" s="22" t="s">
        <v>30</v>
      </c>
      <c r="I59" s="23"/>
      <c r="J59" s="24"/>
      <c r="K59" s="25" t="s">
        <v>28</v>
      </c>
      <c r="L59" s="24"/>
      <c r="M59" s="23"/>
      <c r="O59" s="22" t="s">
        <v>30</v>
      </c>
      <c r="P59" s="23"/>
      <c r="Q59" s="24"/>
      <c r="R59" s="25" t="s">
        <v>28</v>
      </c>
      <c r="S59" s="24"/>
      <c r="T59" s="23"/>
    </row>
    <row r="60" spans="1:20" ht="27" customHeight="1" x14ac:dyDescent="0.2">
      <c r="A60" s="22" t="s">
        <v>29</v>
      </c>
      <c r="B60" s="23" t="s">
        <v>249</v>
      </c>
      <c r="C60" s="24">
        <v>8</v>
      </c>
      <c r="D60" s="25" t="s">
        <v>185</v>
      </c>
      <c r="E60" s="24">
        <v>1</v>
      </c>
      <c r="F60" s="23" t="s">
        <v>256</v>
      </c>
      <c r="H60" s="22" t="s">
        <v>29</v>
      </c>
      <c r="I60" s="23"/>
      <c r="J60" s="24"/>
      <c r="K60" s="25" t="s">
        <v>28</v>
      </c>
      <c r="L60" s="24"/>
      <c r="M60" s="23"/>
      <c r="O60" s="22" t="s">
        <v>29</v>
      </c>
      <c r="P60" s="23"/>
      <c r="Q60" s="24"/>
      <c r="R60" s="25" t="s">
        <v>28</v>
      </c>
      <c r="S60" s="24"/>
      <c r="T60" s="23"/>
    </row>
    <row r="61" spans="1:20" ht="26.25" customHeight="1" x14ac:dyDescent="0.2">
      <c r="A61" s="22"/>
      <c r="B61" s="19">
        <v>40</v>
      </c>
      <c r="C61" s="20">
        <v>5</v>
      </c>
      <c r="D61" s="21" t="s">
        <v>5</v>
      </c>
      <c r="E61" s="20">
        <v>0</v>
      </c>
      <c r="F61" s="19">
        <v>16</v>
      </c>
      <c r="H61" s="22"/>
      <c r="I61" s="19">
        <f>SUM(J53:J60)</f>
        <v>0</v>
      </c>
      <c r="J61" s="20"/>
      <c r="K61" s="21" t="s">
        <v>28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28</v>
      </c>
      <c r="S61" s="20"/>
      <c r="T61" s="19">
        <f>SUM(S53:S60)</f>
        <v>0</v>
      </c>
    </row>
  </sheetData>
  <mergeCells count="240">
    <mergeCell ref="B52:C52"/>
    <mergeCell ref="E52:F52"/>
    <mergeCell ref="A33:A34"/>
    <mergeCell ref="C33:C34"/>
    <mergeCell ref="D33:D34"/>
    <mergeCell ref="E33:E34"/>
    <mergeCell ref="A41:A42"/>
    <mergeCell ref="C41:C42"/>
    <mergeCell ref="A53:A54"/>
    <mergeCell ref="C53:C54"/>
    <mergeCell ref="D53:D54"/>
    <mergeCell ref="E53:E54"/>
    <mergeCell ref="A45:A46"/>
    <mergeCell ref="C45:C46"/>
    <mergeCell ref="D45:D46"/>
    <mergeCell ref="E45:E46"/>
    <mergeCell ref="A43:A44"/>
    <mergeCell ref="C43:C44"/>
    <mergeCell ref="D43:D44"/>
    <mergeCell ref="E43:E44"/>
    <mergeCell ref="B51:C51"/>
    <mergeCell ref="L57:L58"/>
    <mergeCell ref="L52:M52"/>
    <mergeCell ref="K53:K54"/>
    <mergeCell ref="L53:L54"/>
    <mergeCell ref="K57:K58"/>
    <mergeCell ref="J57:J58"/>
    <mergeCell ref="I52:J52"/>
    <mergeCell ref="H55:H56"/>
    <mergeCell ref="J53:J54"/>
    <mergeCell ref="A55:A56"/>
    <mergeCell ref="C55:C56"/>
    <mergeCell ref="D55:D56"/>
    <mergeCell ref="E55:E56"/>
    <mergeCell ref="A57:A58"/>
    <mergeCell ref="C57:C58"/>
    <mergeCell ref="D57:D58"/>
    <mergeCell ref="E57:E58"/>
    <mergeCell ref="H53:H54"/>
    <mergeCell ref="H57:H58"/>
    <mergeCell ref="K45:K46"/>
    <mergeCell ref="L45:L46"/>
    <mergeCell ref="B40:C40"/>
    <mergeCell ref="J55:J56"/>
    <mergeCell ref="K55:K56"/>
    <mergeCell ref="L55:L56"/>
    <mergeCell ref="E40:F4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H45:H46"/>
    <mergeCell ref="J45:J46"/>
    <mergeCell ref="D41:D42"/>
    <mergeCell ref="E41:E42"/>
    <mergeCell ref="D51:F51"/>
    <mergeCell ref="I51:J51"/>
    <mergeCell ref="K51:M51"/>
    <mergeCell ref="A21:A22"/>
    <mergeCell ref="C21:C22"/>
    <mergeCell ref="D21:D22"/>
    <mergeCell ref="E21:E22"/>
    <mergeCell ref="D19:D20"/>
    <mergeCell ref="E19:E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A17:A18"/>
    <mergeCell ref="C17:C18"/>
    <mergeCell ref="D17:D18"/>
    <mergeCell ref="E17:E18"/>
    <mergeCell ref="A19:A20"/>
    <mergeCell ref="C19:C20"/>
    <mergeCell ref="H19:H20"/>
    <mergeCell ref="J19:J20"/>
    <mergeCell ref="K19:K20"/>
    <mergeCell ref="J9:J10"/>
    <mergeCell ref="E9:E10"/>
    <mergeCell ref="D9:D10"/>
    <mergeCell ref="C9:C10"/>
    <mergeCell ref="K17:K18"/>
    <mergeCell ref="L17:L18"/>
    <mergeCell ref="K9:K10"/>
    <mergeCell ref="L9:L10"/>
    <mergeCell ref="L21:L22"/>
    <mergeCell ref="K21:K22"/>
    <mergeCell ref="B16:C16"/>
    <mergeCell ref="E16:F16"/>
    <mergeCell ref="I16:J16"/>
    <mergeCell ref="L16:M16"/>
    <mergeCell ref="H17:H18"/>
    <mergeCell ref="J17:J18"/>
    <mergeCell ref="H21:H22"/>
    <mergeCell ref="J21:J22"/>
    <mergeCell ref="L19:L20"/>
    <mergeCell ref="R5:R6"/>
    <mergeCell ref="S5:S6"/>
    <mergeCell ref="B4:C4"/>
    <mergeCell ref="E4:F4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O21:O22"/>
    <mergeCell ref="Q21:Q22"/>
    <mergeCell ref="R21:R22"/>
    <mergeCell ref="S21:S22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O57:O58"/>
    <mergeCell ref="Q57:Q58"/>
    <mergeCell ref="R57:R58"/>
    <mergeCell ref="S57:S58"/>
    <mergeCell ref="O55:O56"/>
    <mergeCell ref="Q55:Q56"/>
    <mergeCell ref="O29:O30"/>
    <mergeCell ref="Q29:Q30"/>
    <mergeCell ref="R29:R30"/>
    <mergeCell ref="S29:S30"/>
    <mergeCell ref="P40:Q40"/>
    <mergeCell ref="S40:T40"/>
    <mergeCell ref="O45:O46"/>
    <mergeCell ref="Q45:Q46"/>
    <mergeCell ref="R45:R46"/>
    <mergeCell ref="S45:S46"/>
    <mergeCell ref="O43:O44"/>
    <mergeCell ref="Q43:Q44"/>
    <mergeCell ref="R43:R44"/>
    <mergeCell ref="S43:S44"/>
    <mergeCell ref="R55:R56"/>
    <mergeCell ref="S55:S56"/>
    <mergeCell ref="P52:Q52"/>
    <mergeCell ref="S52:T52"/>
    <mergeCell ref="O53:O54"/>
    <mergeCell ref="Q53:Q54"/>
    <mergeCell ref="R53:R54"/>
    <mergeCell ref="S53:S54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41:O42"/>
    <mergeCell ref="Q41:Q42"/>
    <mergeCell ref="R41:R42"/>
    <mergeCell ref="S41:S42"/>
    <mergeCell ref="P51:Q51"/>
    <mergeCell ref="R51:T51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9:O10"/>
    <mergeCell ref="Q9:Q10"/>
    <mergeCell ref="R9:R10"/>
    <mergeCell ref="S9:S10"/>
    <mergeCell ref="O7:O8"/>
    <mergeCell ref="Q7:Q8"/>
    <mergeCell ref="R7:R8"/>
    <mergeCell ref="S7:S8"/>
    <mergeCell ref="P4:Q4"/>
    <mergeCell ref="S4:T4"/>
    <mergeCell ref="O5:O6"/>
    <mergeCell ref="Q5:Q6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K31:K32"/>
    <mergeCell ref="L31:L32"/>
    <mergeCell ref="H33:H34"/>
    <mergeCell ref="J33:J34"/>
    <mergeCell ref="K33:K34"/>
    <mergeCell ref="L33:L34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1"/>
  <sheetViews>
    <sheetView workbookViewId="0">
      <selection activeCell="A2" sqref="A2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3320312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2187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5" style="17" customWidth="1"/>
    <col min="22" max="16384" width="6.21875" style="17"/>
  </cols>
  <sheetData>
    <row r="1" spans="1:20" ht="18" customHeight="1" x14ac:dyDescent="0.2">
      <c r="A1" s="32" t="s">
        <v>60</v>
      </c>
    </row>
    <row r="2" spans="1:20" ht="15.75" customHeight="1" x14ac:dyDescent="0.2">
      <c r="A2" s="61"/>
      <c r="H2" s="60"/>
    </row>
    <row r="3" spans="1:20" x14ac:dyDescent="0.2">
      <c r="B3" s="27"/>
      <c r="F3" s="28"/>
      <c r="I3" s="27"/>
      <c r="M3" s="24"/>
      <c r="P3" s="27"/>
      <c r="T3" s="28"/>
    </row>
    <row r="4" spans="1:20" ht="26.25" customHeight="1" x14ac:dyDescent="0.2">
      <c r="A4" s="31"/>
      <c r="B4" s="115"/>
      <c r="C4" s="116"/>
      <c r="D4" s="22"/>
      <c r="E4" s="115"/>
      <c r="F4" s="116"/>
      <c r="H4" s="22"/>
      <c r="I4" s="115"/>
      <c r="J4" s="116"/>
      <c r="K4" s="22"/>
      <c r="L4" s="115"/>
      <c r="M4" s="116"/>
      <c r="O4" s="22"/>
      <c r="P4" s="117"/>
      <c r="Q4" s="118"/>
      <c r="R4" s="22" t="s">
        <v>41</v>
      </c>
      <c r="S4" s="115"/>
      <c r="T4" s="116"/>
    </row>
    <row r="5" spans="1:20" ht="12" x14ac:dyDescent="0.2">
      <c r="A5" s="102" t="s">
        <v>40</v>
      </c>
      <c r="B5" s="23"/>
      <c r="C5" s="104"/>
      <c r="D5" s="106"/>
      <c r="E5" s="104"/>
      <c r="F5" s="59"/>
      <c r="H5" s="102" t="s">
        <v>40</v>
      </c>
      <c r="I5" s="23"/>
      <c r="J5" s="104"/>
      <c r="K5" s="106"/>
      <c r="L5" s="104"/>
      <c r="M5" s="23"/>
      <c r="O5" s="102" t="s">
        <v>40</v>
      </c>
      <c r="P5" s="23"/>
      <c r="Q5" s="104"/>
      <c r="R5" s="106" t="s">
        <v>35</v>
      </c>
      <c r="S5" s="104"/>
      <c r="T5" s="23"/>
    </row>
    <row r="6" spans="1:20" x14ac:dyDescent="0.2">
      <c r="A6" s="103"/>
      <c r="B6" s="23"/>
      <c r="C6" s="105"/>
      <c r="D6" s="107"/>
      <c r="E6" s="105"/>
      <c r="F6" s="23"/>
      <c r="H6" s="103"/>
      <c r="I6" s="23"/>
      <c r="J6" s="105"/>
      <c r="K6" s="107"/>
      <c r="L6" s="105"/>
      <c r="M6" s="23"/>
      <c r="O6" s="103"/>
      <c r="P6" s="23"/>
      <c r="Q6" s="105"/>
      <c r="R6" s="107"/>
      <c r="S6" s="105"/>
      <c r="T6" s="23"/>
    </row>
    <row r="7" spans="1:20" x14ac:dyDescent="0.2">
      <c r="A7" s="102" t="s">
        <v>39</v>
      </c>
      <c r="B7" s="23"/>
      <c r="C7" s="104"/>
      <c r="D7" s="106"/>
      <c r="E7" s="104"/>
      <c r="F7" s="23"/>
      <c r="H7" s="102" t="s">
        <v>39</v>
      </c>
      <c r="I7" s="23"/>
      <c r="J7" s="104"/>
      <c r="K7" s="106"/>
      <c r="L7" s="104"/>
      <c r="M7" s="23"/>
      <c r="O7" s="102" t="s">
        <v>39</v>
      </c>
      <c r="P7" s="23"/>
      <c r="Q7" s="104"/>
      <c r="R7" s="106" t="s">
        <v>35</v>
      </c>
      <c r="S7" s="104"/>
      <c r="T7" s="23"/>
    </row>
    <row r="8" spans="1:20" x14ac:dyDescent="0.2">
      <c r="A8" s="103"/>
      <c r="B8" s="23"/>
      <c r="C8" s="105"/>
      <c r="D8" s="107"/>
      <c r="E8" s="105"/>
      <c r="F8" s="23"/>
      <c r="H8" s="103"/>
      <c r="I8" s="23"/>
      <c r="J8" s="105"/>
      <c r="K8" s="107"/>
      <c r="L8" s="105"/>
      <c r="M8" s="23"/>
      <c r="O8" s="103"/>
      <c r="P8" s="23"/>
      <c r="Q8" s="105"/>
      <c r="R8" s="107"/>
      <c r="S8" s="105"/>
      <c r="T8" s="23"/>
    </row>
    <row r="9" spans="1:20" x14ac:dyDescent="0.2">
      <c r="A9" s="102" t="s">
        <v>38</v>
      </c>
      <c r="B9" s="23"/>
      <c r="C9" s="104"/>
      <c r="D9" s="106"/>
      <c r="E9" s="104"/>
      <c r="F9" s="23"/>
      <c r="H9" s="102" t="s">
        <v>38</v>
      </c>
      <c r="I9" s="23"/>
      <c r="J9" s="104"/>
      <c r="K9" s="106"/>
      <c r="L9" s="104"/>
      <c r="M9" s="23"/>
      <c r="O9" s="102" t="s">
        <v>38</v>
      </c>
      <c r="P9" s="23"/>
      <c r="Q9" s="104"/>
      <c r="R9" s="106" t="s">
        <v>35</v>
      </c>
      <c r="S9" s="104"/>
      <c r="T9" s="23"/>
    </row>
    <row r="10" spans="1:20" x14ac:dyDescent="0.2">
      <c r="A10" s="103"/>
      <c r="B10" s="23"/>
      <c r="C10" s="105"/>
      <c r="D10" s="107"/>
      <c r="E10" s="105"/>
      <c r="F10" s="23"/>
      <c r="H10" s="103"/>
      <c r="I10" s="23"/>
      <c r="J10" s="105"/>
      <c r="K10" s="107"/>
      <c r="L10" s="105"/>
      <c r="M10" s="23"/>
      <c r="O10" s="103"/>
      <c r="P10" s="23"/>
      <c r="Q10" s="105"/>
      <c r="R10" s="107"/>
      <c r="S10" s="105"/>
      <c r="T10" s="23"/>
    </row>
    <row r="11" spans="1:20" ht="26.25" customHeight="1" x14ac:dyDescent="0.2">
      <c r="A11" s="22" t="s">
        <v>37</v>
      </c>
      <c r="B11" s="23"/>
      <c r="C11" s="24"/>
      <c r="D11" s="25"/>
      <c r="E11" s="24"/>
      <c r="F11" s="23"/>
      <c r="H11" s="22" t="s">
        <v>37</v>
      </c>
      <c r="I11" s="23"/>
      <c r="J11" s="24"/>
      <c r="K11" s="25"/>
      <c r="L11" s="24"/>
      <c r="M11" s="23"/>
      <c r="O11" s="22" t="s">
        <v>37</v>
      </c>
      <c r="P11" s="23"/>
      <c r="Q11" s="24"/>
      <c r="R11" s="25" t="s">
        <v>35</v>
      </c>
      <c r="S11" s="24"/>
      <c r="T11" s="23"/>
    </row>
    <row r="12" spans="1:20" ht="27" customHeight="1" x14ac:dyDescent="0.2">
      <c r="A12" s="22" t="s">
        <v>36</v>
      </c>
      <c r="B12" s="23"/>
      <c r="C12" s="24"/>
      <c r="D12" s="25"/>
      <c r="E12" s="24"/>
      <c r="F12" s="23"/>
      <c r="H12" s="22" t="s">
        <v>36</v>
      </c>
      <c r="I12" s="23"/>
      <c r="J12" s="24"/>
      <c r="K12" s="25"/>
      <c r="L12" s="24"/>
      <c r="M12" s="23"/>
      <c r="O12" s="22" t="s">
        <v>36</v>
      </c>
      <c r="P12" s="23"/>
      <c r="Q12" s="24"/>
      <c r="R12" s="25" t="s">
        <v>35</v>
      </c>
      <c r="S12" s="24"/>
      <c r="T12" s="23"/>
    </row>
    <row r="13" spans="1:20" ht="26.25" customHeight="1" x14ac:dyDescent="0.2">
      <c r="A13" s="22"/>
      <c r="B13" s="19"/>
      <c r="C13" s="20"/>
      <c r="D13" s="21"/>
      <c r="E13" s="20"/>
      <c r="F13" s="19"/>
      <c r="H13" s="22"/>
      <c r="I13" s="19"/>
      <c r="J13" s="20"/>
      <c r="K13" s="21"/>
      <c r="L13" s="20"/>
      <c r="M13" s="19"/>
      <c r="O13" s="22"/>
      <c r="P13" s="19">
        <f>SUM(Q5:Q12)</f>
        <v>0</v>
      </c>
      <c r="Q13" s="20"/>
      <c r="R13" s="21" t="s">
        <v>35</v>
      </c>
      <c r="S13" s="20"/>
      <c r="T13" s="19">
        <f>SUM(S5:S12)</f>
        <v>0</v>
      </c>
    </row>
    <row r="15" spans="1:20" x14ac:dyDescent="0.2">
      <c r="B15" s="27"/>
      <c r="F15" s="29"/>
      <c r="I15" s="27"/>
      <c r="M15" s="29"/>
      <c r="P15" s="27"/>
      <c r="T15" s="29"/>
    </row>
    <row r="16" spans="1:20" ht="26.25" customHeight="1" x14ac:dyDescent="0.2">
      <c r="A16" s="22"/>
      <c r="B16" s="115"/>
      <c r="C16" s="116"/>
      <c r="D16" s="22" t="s">
        <v>41</v>
      </c>
      <c r="E16" s="115"/>
      <c r="F16" s="116"/>
      <c r="H16" s="22"/>
      <c r="I16" s="115"/>
      <c r="J16" s="116"/>
      <c r="K16" s="22" t="s">
        <v>41</v>
      </c>
      <c r="L16" s="115"/>
      <c r="M16" s="116"/>
      <c r="O16" s="22"/>
      <c r="P16" s="115"/>
      <c r="Q16" s="116"/>
      <c r="R16" s="22" t="s">
        <v>41</v>
      </c>
      <c r="S16" s="115"/>
      <c r="T16" s="116"/>
    </row>
    <row r="17" spans="1:20" x14ac:dyDescent="0.2">
      <c r="A17" s="102" t="s">
        <v>40</v>
      </c>
      <c r="B17" s="23"/>
      <c r="C17" s="104"/>
      <c r="D17" s="102" t="s">
        <v>35</v>
      </c>
      <c r="E17" s="104"/>
      <c r="F17" s="23"/>
      <c r="H17" s="102" t="s">
        <v>40</v>
      </c>
      <c r="I17" s="23"/>
      <c r="J17" s="104"/>
      <c r="K17" s="102" t="s">
        <v>35</v>
      </c>
      <c r="L17" s="104"/>
      <c r="M17" s="23"/>
      <c r="O17" s="102" t="s">
        <v>40</v>
      </c>
      <c r="P17" s="23"/>
      <c r="Q17" s="104"/>
      <c r="R17" s="102" t="s">
        <v>35</v>
      </c>
      <c r="S17" s="104"/>
      <c r="T17" s="23"/>
    </row>
    <row r="18" spans="1:20" x14ac:dyDescent="0.2">
      <c r="A18" s="103"/>
      <c r="B18" s="23"/>
      <c r="C18" s="105"/>
      <c r="D18" s="103"/>
      <c r="E18" s="105"/>
      <c r="F18" s="23"/>
      <c r="H18" s="103"/>
      <c r="I18" s="23"/>
      <c r="J18" s="105"/>
      <c r="K18" s="103"/>
      <c r="L18" s="105"/>
      <c r="M18" s="23"/>
      <c r="O18" s="103"/>
      <c r="P18" s="23"/>
      <c r="Q18" s="105"/>
      <c r="R18" s="103"/>
      <c r="S18" s="105"/>
      <c r="T18" s="23"/>
    </row>
    <row r="19" spans="1:20" x14ac:dyDescent="0.2">
      <c r="A19" s="102" t="s">
        <v>39</v>
      </c>
      <c r="B19" s="23"/>
      <c r="C19" s="104"/>
      <c r="D19" s="102" t="s">
        <v>35</v>
      </c>
      <c r="E19" s="104"/>
      <c r="F19" s="23"/>
      <c r="H19" s="102" t="s">
        <v>39</v>
      </c>
      <c r="I19" s="23"/>
      <c r="J19" s="104"/>
      <c r="K19" s="102" t="s">
        <v>35</v>
      </c>
      <c r="L19" s="104"/>
      <c r="M19" s="23"/>
      <c r="O19" s="102" t="s">
        <v>39</v>
      </c>
      <c r="P19" s="23"/>
      <c r="Q19" s="104"/>
      <c r="R19" s="102" t="s">
        <v>35</v>
      </c>
      <c r="S19" s="104"/>
      <c r="T19" s="23"/>
    </row>
    <row r="20" spans="1:20" x14ac:dyDescent="0.2">
      <c r="A20" s="103"/>
      <c r="B20" s="23"/>
      <c r="C20" s="105"/>
      <c r="D20" s="103"/>
      <c r="E20" s="105"/>
      <c r="F20" s="23"/>
      <c r="H20" s="103"/>
      <c r="I20" s="23"/>
      <c r="J20" s="105"/>
      <c r="K20" s="103"/>
      <c r="L20" s="105"/>
      <c r="M20" s="23"/>
      <c r="O20" s="103"/>
      <c r="P20" s="23"/>
      <c r="Q20" s="105"/>
      <c r="R20" s="103"/>
      <c r="S20" s="105"/>
      <c r="T20" s="23"/>
    </row>
    <row r="21" spans="1:20" x14ac:dyDescent="0.2">
      <c r="A21" s="102" t="s">
        <v>38</v>
      </c>
      <c r="B21" s="23"/>
      <c r="C21" s="108"/>
      <c r="D21" s="102" t="s">
        <v>35</v>
      </c>
      <c r="E21" s="108"/>
      <c r="F21" s="23"/>
      <c r="H21" s="102" t="s">
        <v>38</v>
      </c>
      <c r="I21" s="23"/>
      <c r="J21" s="108"/>
      <c r="K21" s="102" t="s">
        <v>35</v>
      </c>
      <c r="L21" s="108"/>
      <c r="M21" s="23"/>
      <c r="O21" s="102" t="s">
        <v>38</v>
      </c>
      <c r="P21" s="23"/>
      <c r="Q21" s="108"/>
      <c r="R21" s="102" t="s">
        <v>35</v>
      </c>
      <c r="S21" s="108"/>
      <c r="T21" s="23"/>
    </row>
    <row r="22" spans="1:20" x14ac:dyDescent="0.2">
      <c r="A22" s="103"/>
      <c r="B22" s="23"/>
      <c r="C22" s="109"/>
      <c r="D22" s="103"/>
      <c r="E22" s="109"/>
      <c r="F22" s="23"/>
      <c r="H22" s="103"/>
      <c r="I22" s="23"/>
      <c r="J22" s="109"/>
      <c r="K22" s="103"/>
      <c r="L22" s="109"/>
      <c r="M22" s="23"/>
      <c r="O22" s="103"/>
      <c r="P22" s="23"/>
      <c r="Q22" s="109"/>
      <c r="R22" s="103"/>
      <c r="S22" s="109"/>
      <c r="T22" s="23"/>
    </row>
    <row r="23" spans="1:20" ht="26.25" customHeight="1" x14ac:dyDescent="0.2">
      <c r="A23" s="22" t="s">
        <v>37</v>
      </c>
      <c r="B23" s="23"/>
      <c r="C23" s="24"/>
      <c r="D23" s="22" t="s">
        <v>35</v>
      </c>
      <c r="E23" s="24"/>
      <c r="F23" s="23"/>
      <c r="H23" s="22" t="s">
        <v>37</v>
      </c>
      <c r="I23" s="23"/>
      <c r="J23" s="24"/>
      <c r="K23" s="22" t="s">
        <v>35</v>
      </c>
      <c r="L23" s="24"/>
      <c r="M23" s="23"/>
      <c r="O23" s="22" t="s">
        <v>37</v>
      </c>
      <c r="P23" s="23"/>
      <c r="Q23" s="24"/>
      <c r="R23" s="22" t="s">
        <v>35</v>
      </c>
      <c r="S23" s="24"/>
      <c r="T23" s="23"/>
    </row>
    <row r="24" spans="1:20" ht="27" customHeight="1" x14ac:dyDescent="0.2">
      <c r="A24" s="22" t="s">
        <v>36</v>
      </c>
      <c r="B24" s="23"/>
      <c r="C24" s="24"/>
      <c r="D24" s="22" t="s">
        <v>35</v>
      </c>
      <c r="E24" s="24"/>
      <c r="F24" s="23"/>
      <c r="H24" s="22" t="s">
        <v>36</v>
      </c>
      <c r="I24" s="23"/>
      <c r="J24" s="24"/>
      <c r="K24" s="22" t="s">
        <v>35</v>
      </c>
      <c r="L24" s="24"/>
      <c r="M24" s="23"/>
      <c r="O24" s="22" t="s">
        <v>36</v>
      </c>
      <c r="P24" s="23"/>
      <c r="Q24" s="24"/>
      <c r="R24" s="22" t="s">
        <v>35</v>
      </c>
      <c r="S24" s="24"/>
      <c r="T24" s="23"/>
    </row>
    <row r="25" spans="1:20" ht="26.25" customHeight="1" x14ac:dyDescent="0.2">
      <c r="A25" s="22"/>
      <c r="B25" s="19">
        <f>SUM(C17:C24)</f>
        <v>0</v>
      </c>
      <c r="C25" s="20"/>
      <c r="D25" s="21" t="s">
        <v>35</v>
      </c>
      <c r="E25" s="20"/>
      <c r="F25" s="19">
        <f>SUM(E17:E24)</f>
        <v>0</v>
      </c>
      <c r="H25" s="22"/>
      <c r="I25" s="19">
        <f>SUM(J17:J24)</f>
        <v>0</v>
      </c>
      <c r="J25" s="20"/>
      <c r="K25" s="21" t="s">
        <v>35</v>
      </c>
      <c r="L25" s="20"/>
      <c r="M25" s="19">
        <f>SUM(L17:L24)</f>
        <v>0</v>
      </c>
      <c r="O25" s="22"/>
      <c r="P25" s="19">
        <f>SUM(Q17:Q24)</f>
        <v>0</v>
      </c>
      <c r="Q25" s="20"/>
      <c r="R25" s="21" t="s">
        <v>35</v>
      </c>
      <c r="S25" s="20"/>
      <c r="T25" s="19">
        <f>SUM(S17:S24)</f>
        <v>0</v>
      </c>
    </row>
    <row r="27" spans="1:20" x14ac:dyDescent="0.2">
      <c r="B27" s="27"/>
      <c r="F27" s="30"/>
      <c r="I27" s="27"/>
      <c r="M27" s="30"/>
      <c r="P27" s="27"/>
      <c r="T27" s="29"/>
    </row>
    <row r="28" spans="1:20" ht="26.25" customHeight="1" x14ac:dyDescent="0.2">
      <c r="A28" s="22"/>
      <c r="B28" s="117"/>
      <c r="C28" s="118"/>
      <c r="D28" s="22" t="s">
        <v>41</v>
      </c>
      <c r="E28" s="115"/>
      <c r="F28" s="116"/>
      <c r="H28" s="22"/>
      <c r="I28" s="115"/>
      <c r="J28" s="116"/>
      <c r="K28" s="22" t="s">
        <v>41</v>
      </c>
      <c r="L28" s="115"/>
      <c r="M28" s="116"/>
      <c r="O28" s="22"/>
      <c r="P28" s="115"/>
      <c r="Q28" s="116"/>
      <c r="R28" s="22" t="s">
        <v>41</v>
      </c>
      <c r="S28" s="115"/>
      <c r="T28" s="116"/>
    </row>
    <row r="29" spans="1:20" x14ac:dyDescent="0.2">
      <c r="A29" s="102" t="s">
        <v>40</v>
      </c>
      <c r="B29" s="23"/>
      <c r="C29" s="104"/>
      <c r="D29" s="106" t="s">
        <v>35</v>
      </c>
      <c r="E29" s="104"/>
      <c r="F29" s="23"/>
      <c r="H29" s="102" t="s">
        <v>40</v>
      </c>
      <c r="I29" s="23"/>
      <c r="J29" s="104"/>
      <c r="K29" s="106" t="s">
        <v>35</v>
      </c>
      <c r="L29" s="104"/>
      <c r="M29" s="23"/>
      <c r="O29" s="102" t="s">
        <v>40</v>
      </c>
      <c r="P29" s="23"/>
      <c r="Q29" s="104"/>
      <c r="R29" s="106" t="s">
        <v>35</v>
      </c>
      <c r="S29" s="104"/>
      <c r="T29" s="23"/>
    </row>
    <row r="30" spans="1:20" x14ac:dyDescent="0.2">
      <c r="A30" s="103"/>
      <c r="B30" s="23"/>
      <c r="C30" s="105"/>
      <c r="D30" s="107"/>
      <c r="E30" s="105"/>
      <c r="F30" s="23"/>
      <c r="H30" s="103"/>
      <c r="I30" s="23"/>
      <c r="J30" s="105"/>
      <c r="K30" s="107"/>
      <c r="L30" s="105"/>
      <c r="M30" s="23"/>
      <c r="O30" s="103"/>
      <c r="P30" s="23"/>
      <c r="Q30" s="105"/>
      <c r="R30" s="107"/>
      <c r="S30" s="105"/>
      <c r="T30" s="23"/>
    </row>
    <row r="31" spans="1:20" x14ac:dyDescent="0.2">
      <c r="A31" s="102" t="s">
        <v>39</v>
      </c>
      <c r="B31" s="23"/>
      <c r="C31" s="104"/>
      <c r="D31" s="106" t="s">
        <v>35</v>
      </c>
      <c r="E31" s="104"/>
      <c r="F31" s="23"/>
      <c r="H31" s="102" t="s">
        <v>39</v>
      </c>
      <c r="I31" s="23"/>
      <c r="J31" s="104"/>
      <c r="K31" s="106" t="s">
        <v>35</v>
      </c>
      <c r="L31" s="104"/>
      <c r="M31" s="23"/>
      <c r="O31" s="102" t="s">
        <v>39</v>
      </c>
      <c r="P31" s="23"/>
      <c r="Q31" s="104"/>
      <c r="R31" s="106" t="s">
        <v>35</v>
      </c>
      <c r="S31" s="104"/>
      <c r="T31" s="23"/>
    </row>
    <row r="32" spans="1:20" x14ac:dyDescent="0.2">
      <c r="A32" s="103"/>
      <c r="B32" s="23"/>
      <c r="C32" s="105"/>
      <c r="D32" s="107"/>
      <c r="E32" s="105"/>
      <c r="F32" s="23"/>
      <c r="H32" s="103"/>
      <c r="I32" s="23"/>
      <c r="J32" s="105"/>
      <c r="K32" s="107"/>
      <c r="L32" s="105"/>
      <c r="M32" s="23"/>
      <c r="O32" s="103"/>
      <c r="P32" s="23"/>
      <c r="Q32" s="105"/>
      <c r="R32" s="107"/>
      <c r="S32" s="105"/>
      <c r="T32" s="23"/>
    </row>
    <row r="33" spans="1:20" x14ac:dyDescent="0.2">
      <c r="A33" s="102" t="s">
        <v>38</v>
      </c>
      <c r="B33" s="23"/>
      <c r="C33" s="104"/>
      <c r="D33" s="106" t="s">
        <v>35</v>
      </c>
      <c r="E33" s="104"/>
      <c r="F33" s="23"/>
      <c r="H33" s="102" t="s">
        <v>38</v>
      </c>
      <c r="I33" s="23"/>
      <c r="J33" s="104"/>
      <c r="K33" s="106" t="s">
        <v>35</v>
      </c>
      <c r="L33" s="104"/>
      <c r="M33" s="23"/>
      <c r="O33" s="102" t="s">
        <v>38</v>
      </c>
      <c r="P33" s="23"/>
      <c r="Q33" s="108"/>
      <c r="R33" s="106" t="s">
        <v>35</v>
      </c>
      <c r="S33" s="104"/>
      <c r="T33" s="23"/>
    </row>
    <row r="34" spans="1:20" x14ac:dyDescent="0.2">
      <c r="A34" s="103"/>
      <c r="B34" s="23"/>
      <c r="C34" s="105"/>
      <c r="D34" s="107"/>
      <c r="E34" s="105"/>
      <c r="F34" s="23"/>
      <c r="H34" s="103"/>
      <c r="I34" s="23"/>
      <c r="J34" s="105"/>
      <c r="K34" s="107"/>
      <c r="L34" s="105"/>
      <c r="M34" s="23"/>
      <c r="O34" s="103"/>
      <c r="P34" s="23"/>
      <c r="Q34" s="109"/>
      <c r="R34" s="107"/>
      <c r="S34" s="105"/>
      <c r="T34" s="23"/>
    </row>
    <row r="35" spans="1:20" ht="26.25" customHeight="1" x14ac:dyDescent="0.2">
      <c r="A35" s="22" t="s">
        <v>37</v>
      </c>
      <c r="B35" s="23"/>
      <c r="C35" s="24"/>
      <c r="D35" s="25" t="s">
        <v>35</v>
      </c>
      <c r="E35" s="24"/>
      <c r="F35" s="23"/>
      <c r="H35" s="22" t="s">
        <v>37</v>
      </c>
      <c r="I35" s="23"/>
      <c r="J35" s="24"/>
      <c r="K35" s="25" t="s">
        <v>35</v>
      </c>
      <c r="L35" s="24"/>
      <c r="M35" s="23"/>
      <c r="O35" s="22" t="s">
        <v>37</v>
      </c>
      <c r="P35" s="23"/>
      <c r="Q35" s="24"/>
      <c r="R35" s="25" t="s">
        <v>35</v>
      </c>
      <c r="S35" s="24"/>
      <c r="T35" s="23"/>
    </row>
    <row r="36" spans="1:20" ht="27" customHeight="1" x14ac:dyDescent="0.2">
      <c r="A36" s="22" t="s">
        <v>36</v>
      </c>
      <c r="B36" s="23"/>
      <c r="C36" s="24"/>
      <c r="D36" s="25" t="s">
        <v>35</v>
      </c>
      <c r="E36" s="24"/>
      <c r="F36" s="23"/>
      <c r="H36" s="22" t="s">
        <v>36</v>
      </c>
      <c r="I36" s="23"/>
      <c r="J36" s="24"/>
      <c r="K36" s="25" t="s">
        <v>35</v>
      </c>
      <c r="L36" s="24"/>
      <c r="M36" s="23"/>
      <c r="O36" s="22" t="s">
        <v>36</v>
      </c>
      <c r="P36" s="23"/>
      <c r="Q36" s="24"/>
      <c r="R36" s="25" t="s">
        <v>35</v>
      </c>
      <c r="S36" s="24"/>
      <c r="T36" s="23"/>
    </row>
    <row r="37" spans="1:20" ht="26.25" customHeight="1" x14ac:dyDescent="0.2">
      <c r="A37" s="22"/>
      <c r="B37" s="19">
        <f>SUM(C29:C36)</f>
        <v>0</v>
      </c>
      <c r="C37" s="20"/>
      <c r="D37" s="21" t="s">
        <v>35</v>
      </c>
      <c r="E37" s="20"/>
      <c r="F37" s="19">
        <f>SUM(E29:E36)</f>
        <v>0</v>
      </c>
      <c r="H37" s="22"/>
      <c r="I37" s="19">
        <f>SUM(J29:J36)</f>
        <v>0</v>
      </c>
      <c r="J37" s="20"/>
      <c r="K37" s="21" t="s">
        <v>35</v>
      </c>
      <c r="L37" s="20"/>
      <c r="M37" s="19">
        <f>SUM(L29:L36)</f>
        <v>0</v>
      </c>
      <c r="O37" s="22"/>
      <c r="P37" s="19">
        <f>SUM(Q29:Q36)</f>
        <v>0</v>
      </c>
      <c r="Q37" s="20"/>
      <c r="R37" s="21" t="s">
        <v>35</v>
      </c>
      <c r="S37" s="20"/>
      <c r="T37" s="19">
        <f>SUM(S29:S36)</f>
        <v>0</v>
      </c>
    </row>
    <row r="39" spans="1:20" x14ac:dyDescent="0.2">
      <c r="B39" s="27"/>
      <c r="F39" s="28"/>
      <c r="I39" s="27"/>
      <c r="M39" s="28"/>
      <c r="P39" s="27"/>
      <c r="T39" s="26"/>
    </row>
    <row r="40" spans="1:20" ht="26.25" customHeight="1" x14ac:dyDescent="0.2">
      <c r="A40" s="22"/>
      <c r="B40" s="115"/>
      <c r="C40" s="116"/>
      <c r="D40" s="22" t="s">
        <v>41</v>
      </c>
      <c r="E40" s="115"/>
      <c r="F40" s="116"/>
      <c r="H40" s="22"/>
      <c r="I40" s="115"/>
      <c r="J40" s="116"/>
      <c r="K40" s="22" t="s">
        <v>41</v>
      </c>
      <c r="L40" s="115"/>
      <c r="M40" s="116"/>
      <c r="O40" s="22"/>
      <c r="P40" s="115"/>
      <c r="Q40" s="116"/>
      <c r="R40" s="22" t="s">
        <v>41</v>
      </c>
      <c r="S40" s="115"/>
      <c r="T40" s="116"/>
    </row>
    <row r="41" spans="1:20" x14ac:dyDescent="0.2">
      <c r="A41" s="102" t="s">
        <v>40</v>
      </c>
      <c r="B41" s="23"/>
      <c r="C41" s="104"/>
      <c r="D41" s="106" t="s">
        <v>35</v>
      </c>
      <c r="E41" s="104"/>
      <c r="F41" s="23"/>
      <c r="H41" s="102" t="s">
        <v>40</v>
      </c>
      <c r="I41" s="23"/>
      <c r="J41" s="104"/>
      <c r="K41" s="106" t="s">
        <v>35</v>
      </c>
      <c r="L41" s="104"/>
      <c r="M41" s="23"/>
      <c r="O41" s="102" t="s">
        <v>40</v>
      </c>
      <c r="P41" s="23"/>
      <c r="Q41" s="104"/>
      <c r="R41" s="106" t="s">
        <v>35</v>
      </c>
      <c r="S41" s="104"/>
      <c r="T41" s="23"/>
    </row>
    <row r="42" spans="1:20" x14ac:dyDescent="0.2">
      <c r="A42" s="103"/>
      <c r="B42" s="23"/>
      <c r="C42" s="105"/>
      <c r="D42" s="107"/>
      <c r="E42" s="105"/>
      <c r="F42" s="23"/>
      <c r="H42" s="103"/>
      <c r="I42" s="23"/>
      <c r="J42" s="105"/>
      <c r="K42" s="107"/>
      <c r="L42" s="105"/>
      <c r="M42" s="23"/>
      <c r="O42" s="103"/>
      <c r="P42" s="23"/>
      <c r="Q42" s="105"/>
      <c r="R42" s="107"/>
      <c r="S42" s="105"/>
      <c r="T42" s="23"/>
    </row>
    <row r="43" spans="1:20" x14ac:dyDescent="0.2">
      <c r="A43" s="102" t="s">
        <v>39</v>
      </c>
      <c r="B43" s="23"/>
      <c r="C43" s="104"/>
      <c r="D43" s="106" t="s">
        <v>35</v>
      </c>
      <c r="E43" s="104"/>
      <c r="F43" s="23"/>
      <c r="H43" s="102" t="s">
        <v>39</v>
      </c>
      <c r="I43" s="23"/>
      <c r="J43" s="104"/>
      <c r="K43" s="106" t="s">
        <v>35</v>
      </c>
      <c r="L43" s="104"/>
      <c r="M43" s="23"/>
      <c r="O43" s="102" t="s">
        <v>39</v>
      </c>
      <c r="P43" s="23"/>
      <c r="Q43" s="104"/>
      <c r="R43" s="106" t="s">
        <v>35</v>
      </c>
      <c r="S43" s="104"/>
      <c r="T43" s="23"/>
    </row>
    <row r="44" spans="1:20" x14ac:dyDescent="0.2">
      <c r="A44" s="103"/>
      <c r="B44" s="23"/>
      <c r="C44" s="105"/>
      <c r="D44" s="107"/>
      <c r="E44" s="105"/>
      <c r="F44" s="23"/>
      <c r="H44" s="103"/>
      <c r="I44" s="23"/>
      <c r="J44" s="105"/>
      <c r="K44" s="107"/>
      <c r="L44" s="105"/>
      <c r="M44" s="23"/>
      <c r="O44" s="103"/>
      <c r="P44" s="23"/>
      <c r="Q44" s="105"/>
      <c r="R44" s="107"/>
      <c r="S44" s="105"/>
      <c r="T44" s="23"/>
    </row>
    <row r="45" spans="1:20" x14ac:dyDescent="0.2">
      <c r="A45" s="102" t="s">
        <v>38</v>
      </c>
      <c r="B45" s="23"/>
      <c r="C45" s="104"/>
      <c r="D45" s="106" t="s">
        <v>35</v>
      </c>
      <c r="E45" s="104"/>
      <c r="F45" s="23"/>
      <c r="H45" s="102" t="s">
        <v>38</v>
      </c>
      <c r="I45" s="23"/>
      <c r="J45" s="104"/>
      <c r="K45" s="106" t="s">
        <v>35</v>
      </c>
      <c r="L45" s="104"/>
      <c r="M45" s="23"/>
      <c r="O45" s="102" t="s">
        <v>38</v>
      </c>
      <c r="P45" s="23"/>
      <c r="Q45" s="104"/>
      <c r="R45" s="106" t="s">
        <v>35</v>
      </c>
      <c r="S45" s="104"/>
      <c r="T45" s="23"/>
    </row>
    <row r="46" spans="1:20" x14ac:dyDescent="0.2">
      <c r="A46" s="103"/>
      <c r="B46" s="23"/>
      <c r="C46" s="105"/>
      <c r="D46" s="107"/>
      <c r="E46" s="105"/>
      <c r="F46" s="23"/>
      <c r="H46" s="103"/>
      <c r="I46" s="23"/>
      <c r="J46" s="105"/>
      <c r="K46" s="107"/>
      <c r="L46" s="105"/>
      <c r="M46" s="23"/>
      <c r="O46" s="103"/>
      <c r="P46" s="23"/>
      <c r="Q46" s="105"/>
      <c r="R46" s="107"/>
      <c r="S46" s="105"/>
      <c r="T46" s="23"/>
    </row>
    <row r="47" spans="1:20" ht="26.25" customHeight="1" x14ac:dyDescent="0.2">
      <c r="A47" s="22" t="s">
        <v>37</v>
      </c>
      <c r="B47" s="23"/>
      <c r="C47" s="24"/>
      <c r="D47" s="25" t="s">
        <v>35</v>
      </c>
      <c r="E47" s="24"/>
      <c r="F47" s="23"/>
      <c r="H47" s="22" t="s">
        <v>37</v>
      </c>
      <c r="I47" s="23"/>
      <c r="J47" s="24"/>
      <c r="K47" s="25" t="s">
        <v>35</v>
      </c>
      <c r="L47" s="24"/>
      <c r="M47" s="23"/>
      <c r="O47" s="22" t="s">
        <v>37</v>
      </c>
      <c r="P47" s="23"/>
      <c r="Q47" s="24"/>
      <c r="R47" s="25" t="s">
        <v>35</v>
      </c>
      <c r="S47" s="24"/>
      <c r="T47" s="23"/>
    </row>
    <row r="48" spans="1:20" ht="27" customHeight="1" x14ac:dyDescent="0.2">
      <c r="A48" s="22" t="s">
        <v>36</v>
      </c>
      <c r="B48" s="23"/>
      <c r="C48" s="24"/>
      <c r="D48" s="25" t="s">
        <v>35</v>
      </c>
      <c r="E48" s="24"/>
      <c r="F48" s="23"/>
      <c r="H48" s="22" t="s">
        <v>36</v>
      </c>
      <c r="I48" s="23"/>
      <c r="J48" s="24"/>
      <c r="K48" s="25" t="s">
        <v>35</v>
      </c>
      <c r="L48" s="24"/>
      <c r="M48" s="23"/>
      <c r="O48" s="22" t="s">
        <v>36</v>
      </c>
      <c r="P48" s="23"/>
      <c r="Q48" s="24"/>
      <c r="R48" s="25" t="s">
        <v>35</v>
      </c>
      <c r="S48" s="24"/>
      <c r="T48" s="23"/>
    </row>
    <row r="49" spans="1:20" ht="26.25" customHeight="1" x14ac:dyDescent="0.2">
      <c r="A49" s="22"/>
      <c r="B49" s="19">
        <f>SUM(C41:C48)</f>
        <v>0</v>
      </c>
      <c r="C49" s="20"/>
      <c r="D49" s="21" t="s">
        <v>35</v>
      </c>
      <c r="E49" s="20"/>
      <c r="F49" s="19">
        <f>SUM(E41:E48)</f>
        <v>0</v>
      </c>
      <c r="H49" s="22"/>
      <c r="I49" s="19">
        <f>SUM(J41:J48)</f>
        <v>0</v>
      </c>
      <c r="J49" s="20"/>
      <c r="K49" s="21" t="s">
        <v>35</v>
      </c>
      <c r="L49" s="20"/>
      <c r="M49" s="19">
        <f>SUM(L41:L48)</f>
        <v>0</v>
      </c>
      <c r="O49" s="22"/>
      <c r="P49" s="19">
        <f>SUM(Q41:Q48)</f>
        <v>0</v>
      </c>
      <c r="Q49" s="20"/>
      <c r="R49" s="21" t="s">
        <v>35</v>
      </c>
      <c r="S49" s="20"/>
      <c r="T49" s="19">
        <f>SUM(S41:S48)</f>
        <v>0</v>
      </c>
    </row>
    <row r="51" spans="1:20" x14ac:dyDescent="0.2">
      <c r="B51" s="27"/>
      <c r="F51" s="28"/>
      <c r="I51" s="27"/>
      <c r="M51" s="28"/>
      <c r="P51" s="27"/>
      <c r="T51" s="26"/>
    </row>
    <row r="52" spans="1:20" ht="26.25" customHeight="1" x14ac:dyDescent="0.2">
      <c r="A52" s="22"/>
      <c r="B52" s="115"/>
      <c r="C52" s="116"/>
      <c r="D52" s="22" t="s">
        <v>41</v>
      </c>
      <c r="E52" s="115"/>
      <c r="F52" s="116"/>
      <c r="H52" s="22"/>
      <c r="I52" s="115"/>
      <c r="J52" s="116"/>
      <c r="K52" s="22" t="s">
        <v>41</v>
      </c>
      <c r="L52" s="115"/>
      <c r="M52" s="116"/>
      <c r="O52" s="22"/>
      <c r="P52" s="115"/>
      <c r="Q52" s="116"/>
      <c r="R52" s="22" t="s">
        <v>41</v>
      </c>
      <c r="S52" s="115"/>
      <c r="T52" s="116"/>
    </row>
    <row r="53" spans="1:20" x14ac:dyDescent="0.2">
      <c r="A53" s="102" t="s">
        <v>40</v>
      </c>
      <c r="B53" s="23"/>
      <c r="C53" s="104"/>
      <c r="D53" s="106" t="s">
        <v>35</v>
      </c>
      <c r="E53" s="104"/>
      <c r="F53" s="23"/>
      <c r="H53" s="102" t="s">
        <v>40</v>
      </c>
      <c r="I53" s="23"/>
      <c r="J53" s="104"/>
      <c r="K53" s="106" t="s">
        <v>35</v>
      </c>
      <c r="L53" s="104"/>
      <c r="M53" s="23"/>
      <c r="O53" s="102" t="s">
        <v>40</v>
      </c>
      <c r="P53" s="23"/>
      <c r="Q53" s="104"/>
      <c r="R53" s="106" t="s">
        <v>35</v>
      </c>
      <c r="S53" s="104"/>
      <c r="T53" s="23"/>
    </row>
    <row r="54" spans="1:20" x14ac:dyDescent="0.2">
      <c r="A54" s="103"/>
      <c r="B54" s="23"/>
      <c r="C54" s="105"/>
      <c r="D54" s="107"/>
      <c r="E54" s="105"/>
      <c r="F54" s="23"/>
      <c r="H54" s="103"/>
      <c r="I54" s="23"/>
      <c r="J54" s="105"/>
      <c r="K54" s="107"/>
      <c r="L54" s="105"/>
      <c r="M54" s="23"/>
      <c r="O54" s="103"/>
      <c r="P54" s="23"/>
      <c r="Q54" s="105"/>
      <c r="R54" s="107"/>
      <c r="S54" s="105"/>
      <c r="T54" s="23"/>
    </row>
    <row r="55" spans="1:20" x14ac:dyDescent="0.2">
      <c r="A55" s="102" t="s">
        <v>39</v>
      </c>
      <c r="B55" s="23"/>
      <c r="C55" s="104"/>
      <c r="D55" s="106" t="s">
        <v>35</v>
      </c>
      <c r="E55" s="104"/>
      <c r="F55" s="23"/>
      <c r="H55" s="102" t="s">
        <v>39</v>
      </c>
      <c r="I55" s="23"/>
      <c r="J55" s="104"/>
      <c r="K55" s="106" t="s">
        <v>35</v>
      </c>
      <c r="L55" s="104"/>
      <c r="M55" s="23"/>
      <c r="O55" s="102" t="s">
        <v>39</v>
      </c>
      <c r="P55" s="23"/>
      <c r="Q55" s="104"/>
      <c r="R55" s="106" t="s">
        <v>35</v>
      </c>
      <c r="S55" s="104"/>
      <c r="T55" s="23"/>
    </row>
    <row r="56" spans="1:20" x14ac:dyDescent="0.2">
      <c r="A56" s="103"/>
      <c r="B56" s="23"/>
      <c r="C56" s="105"/>
      <c r="D56" s="107"/>
      <c r="E56" s="105"/>
      <c r="F56" s="23"/>
      <c r="H56" s="103"/>
      <c r="I56" s="23"/>
      <c r="J56" s="105"/>
      <c r="K56" s="107"/>
      <c r="L56" s="105"/>
      <c r="M56" s="23"/>
      <c r="O56" s="103"/>
      <c r="P56" s="23"/>
      <c r="Q56" s="105"/>
      <c r="R56" s="107"/>
      <c r="S56" s="105"/>
      <c r="T56" s="23"/>
    </row>
    <row r="57" spans="1:20" x14ac:dyDescent="0.2">
      <c r="A57" s="102" t="s">
        <v>38</v>
      </c>
      <c r="B57" s="23"/>
      <c r="C57" s="104"/>
      <c r="D57" s="106" t="s">
        <v>35</v>
      </c>
      <c r="E57" s="104"/>
      <c r="F57" s="23"/>
      <c r="H57" s="102" t="s">
        <v>38</v>
      </c>
      <c r="I57" s="23"/>
      <c r="J57" s="104"/>
      <c r="K57" s="106" t="s">
        <v>35</v>
      </c>
      <c r="L57" s="104"/>
      <c r="M57" s="23"/>
      <c r="O57" s="102" t="s">
        <v>38</v>
      </c>
      <c r="P57" s="23"/>
      <c r="Q57" s="104"/>
      <c r="R57" s="106" t="s">
        <v>35</v>
      </c>
      <c r="S57" s="104"/>
      <c r="T57" s="23"/>
    </row>
    <row r="58" spans="1:20" x14ac:dyDescent="0.2">
      <c r="A58" s="103"/>
      <c r="B58" s="23"/>
      <c r="C58" s="105"/>
      <c r="D58" s="107"/>
      <c r="E58" s="105"/>
      <c r="F58" s="23"/>
      <c r="H58" s="103"/>
      <c r="I58" s="23"/>
      <c r="J58" s="105"/>
      <c r="K58" s="107"/>
      <c r="L58" s="105"/>
      <c r="M58" s="23"/>
      <c r="O58" s="103"/>
      <c r="P58" s="23"/>
      <c r="Q58" s="105"/>
      <c r="R58" s="107"/>
      <c r="S58" s="105"/>
      <c r="T58" s="23"/>
    </row>
    <row r="59" spans="1:20" ht="26.25" customHeight="1" x14ac:dyDescent="0.2">
      <c r="A59" s="22" t="s">
        <v>37</v>
      </c>
      <c r="B59" s="23"/>
      <c r="C59" s="24"/>
      <c r="D59" s="25" t="s">
        <v>35</v>
      </c>
      <c r="E59" s="24"/>
      <c r="F59" s="23"/>
      <c r="H59" s="22" t="s">
        <v>37</v>
      </c>
      <c r="I59" s="23"/>
      <c r="J59" s="24"/>
      <c r="K59" s="25" t="s">
        <v>35</v>
      </c>
      <c r="L59" s="24"/>
      <c r="M59" s="23"/>
      <c r="O59" s="22" t="s">
        <v>37</v>
      </c>
      <c r="P59" s="23"/>
      <c r="Q59" s="24"/>
      <c r="R59" s="25" t="s">
        <v>35</v>
      </c>
      <c r="S59" s="24"/>
      <c r="T59" s="23"/>
    </row>
    <row r="60" spans="1:20" ht="27" customHeight="1" x14ac:dyDescent="0.2">
      <c r="A60" s="22" t="s">
        <v>36</v>
      </c>
      <c r="B60" s="23"/>
      <c r="C60" s="24"/>
      <c r="D60" s="25" t="s">
        <v>35</v>
      </c>
      <c r="E60" s="24"/>
      <c r="F60" s="23"/>
      <c r="H60" s="22" t="s">
        <v>36</v>
      </c>
      <c r="I60" s="23"/>
      <c r="J60" s="24"/>
      <c r="K60" s="25" t="s">
        <v>35</v>
      </c>
      <c r="L60" s="24"/>
      <c r="M60" s="23"/>
      <c r="O60" s="22" t="s">
        <v>36</v>
      </c>
      <c r="P60" s="23"/>
      <c r="Q60" s="24"/>
      <c r="R60" s="25" t="s">
        <v>35</v>
      </c>
      <c r="S60" s="24"/>
      <c r="T60" s="23"/>
    </row>
    <row r="61" spans="1:20" ht="26.25" customHeight="1" x14ac:dyDescent="0.2">
      <c r="A61" s="22"/>
      <c r="B61" s="19">
        <f>SUM(C53:C60)</f>
        <v>0</v>
      </c>
      <c r="C61" s="20"/>
      <c r="D61" s="21" t="s">
        <v>35</v>
      </c>
      <c r="E61" s="20"/>
      <c r="F61" s="19">
        <f>SUM(E53:E60)</f>
        <v>0</v>
      </c>
      <c r="H61" s="22"/>
      <c r="I61" s="19">
        <f>SUM(J53:J60)</f>
        <v>0</v>
      </c>
      <c r="J61" s="20"/>
      <c r="K61" s="21" t="s">
        <v>35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35</v>
      </c>
      <c r="S61" s="20"/>
      <c r="T61" s="19">
        <f>SUM(S53:S60)</f>
        <v>0</v>
      </c>
    </row>
  </sheetData>
  <mergeCells count="210">
    <mergeCell ref="L57:L58"/>
    <mergeCell ref="D55:D56"/>
    <mergeCell ref="E55:E56"/>
    <mergeCell ref="K55:K56"/>
    <mergeCell ref="A57:A58"/>
    <mergeCell ref="C57:C58"/>
    <mergeCell ref="D57:D58"/>
    <mergeCell ref="E57:E58"/>
    <mergeCell ref="A55:A56"/>
    <mergeCell ref="K57:K58"/>
    <mergeCell ref="H57:H58"/>
    <mergeCell ref="J57:J58"/>
    <mergeCell ref="C55:C56"/>
    <mergeCell ref="B52:C52"/>
    <mergeCell ref="E52:F52"/>
    <mergeCell ref="H45:H46"/>
    <mergeCell ref="I52:J52"/>
    <mergeCell ref="J45:J46"/>
    <mergeCell ref="L53:L54"/>
    <mergeCell ref="H55:H56"/>
    <mergeCell ref="J55:J56"/>
    <mergeCell ref="A53:A54"/>
    <mergeCell ref="C53:C54"/>
    <mergeCell ref="D53:D54"/>
    <mergeCell ref="E53:E54"/>
    <mergeCell ref="L55:L56"/>
    <mergeCell ref="A45:A46"/>
    <mergeCell ref="C45:C46"/>
    <mergeCell ref="D45:D46"/>
    <mergeCell ref="E45:E46"/>
    <mergeCell ref="K45:K46"/>
    <mergeCell ref="L45:L46"/>
    <mergeCell ref="L52:M52"/>
    <mergeCell ref="H53:H54"/>
    <mergeCell ref="J53:J54"/>
    <mergeCell ref="K53:K54"/>
    <mergeCell ref="I28:J28"/>
    <mergeCell ref="L28:M28"/>
    <mergeCell ref="H29:H30"/>
    <mergeCell ref="J29:J30"/>
    <mergeCell ref="K29:K30"/>
    <mergeCell ref="L29:L3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K21:K22"/>
    <mergeCell ref="L21:L22"/>
    <mergeCell ref="A33:A34"/>
    <mergeCell ref="C33:C34"/>
    <mergeCell ref="D33:D34"/>
    <mergeCell ref="E33:E34"/>
    <mergeCell ref="A31:A32"/>
    <mergeCell ref="C31:C32"/>
    <mergeCell ref="D31:D32"/>
    <mergeCell ref="E31:E32"/>
    <mergeCell ref="B28:C28"/>
    <mergeCell ref="E28:F28"/>
    <mergeCell ref="A29:A30"/>
    <mergeCell ref="C29:C30"/>
    <mergeCell ref="D29:D30"/>
    <mergeCell ref="E29:E30"/>
    <mergeCell ref="J33:J34"/>
    <mergeCell ref="K33:K34"/>
    <mergeCell ref="L33:L34"/>
    <mergeCell ref="H31:H32"/>
    <mergeCell ref="J31:J32"/>
    <mergeCell ref="K31:K32"/>
    <mergeCell ref="L31:L32"/>
    <mergeCell ref="H33:H34"/>
    <mergeCell ref="A21:A22"/>
    <mergeCell ref="C21:C22"/>
    <mergeCell ref="D21:D22"/>
    <mergeCell ref="E21:E22"/>
    <mergeCell ref="A19:A20"/>
    <mergeCell ref="C19:C20"/>
    <mergeCell ref="H21:H22"/>
    <mergeCell ref="J21:J22"/>
    <mergeCell ref="A17:A18"/>
    <mergeCell ref="C17:C18"/>
    <mergeCell ref="D17:D18"/>
    <mergeCell ref="E17:E18"/>
    <mergeCell ref="H17:H18"/>
    <mergeCell ref="J17:J18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D7:D8"/>
    <mergeCell ref="E7:E8"/>
    <mergeCell ref="J9:J10"/>
    <mergeCell ref="E9:E10"/>
    <mergeCell ref="D9:D10"/>
    <mergeCell ref="C9:C10"/>
    <mergeCell ref="B4:C4"/>
    <mergeCell ref="E4:F4"/>
    <mergeCell ref="A5:A6"/>
    <mergeCell ref="P16:Q16"/>
    <mergeCell ref="S16:T16"/>
    <mergeCell ref="O17:O18"/>
    <mergeCell ref="Q17:Q18"/>
    <mergeCell ref="R17:R18"/>
    <mergeCell ref="S17:S18"/>
    <mergeCell ref="O7:O8"/>
    <mergeCell ref="P4:Q4"/>
    <mergeCell ref="S4:T4"/>
    <mergeCell ref="O5:O6"/>
    <mergeCell ref="Q5:Q6"/>
    <mergeCell ref="R5:R6"/>
    <mergeCell ref="S5:S6"/>
    <mergeCell ref="L5:L6"/>
    <mergeCell ref="J7:J8"/>
    <mergeCell ref="K7:K8"/>
    <mergeCell ref="L7:L8"/>
    <mergeCell ref="J5:J6"/>
    <mergeCell ref="K9:K10"/>
    <mergeCell ref="L9:L10"/>
    <mergeCell ref="I4:J4"/>
    <mergeCell ref="Q7:Q8"/>
    <mergeCell ref="R7:R8"/>
    <mergeCell ref="S7:S8"/>
    <mergeCell ref="O9:O10"/>
    <mergeCell ref="Q9:Q10"/>
    <mergeCell ref="R9:R10"/>
    <mergeCell ref="S9:S10"/>
    <mergeCell ref="D19:D20"/>
    <mergeCell ref="E19:E20"/>
    <mergeCell ref="A7:A8"/>
    <mergeCell ref="A9:A10"/>
    <mergeCell ref="B16:C16"/>
    <mergeCell ref="E16:F16"/>
    <mergeCell ref="I16:J16"/>
    <mergeCell ref="L16:M16"/>
    <mergeCell ref="H19:H20"/>
    <mergeCell ref="J19:J20"/>
    <mergeCell ref="K19:K20"/>
    <mergeCell ref="O19:O20"/>
    <mergeCell ref="Q19:Q20"/>
    <mergeCell ref="R19:R20"/>
    <mergeCell ref="L19:L20"/>
    <mergeCell ref="K17:K18"/>
    <mergeCell ref="L17:L18"/>
    <mergeCell ref="B40:C40"/>
    <mergeCell ref="E40:F40"/>
    <mergeCell ref="A41:A42"/>
    <mergeCell ref="C41:C42"/>
    <mergeCell ref="D41:D42"/>
    <mergeCell ref="E41:E42"/>
    <mergeCell ref="A43:A44"/>
    <mergeCell ref="C43:C44"/>
    <mergeCell ref="D43:D44"/>
    <mergeCell ref="E43:E44"/>
    <mergeCell ref="O57:O58"/>
    <mergeCell ref="Q57:Q58"/>
    <mergeCell ref="R57:R58"/>
    <mergeCell ref="S57:S58"/>
    <mergeCell ref="P40:Q40"/>
    <mergeCell ref="S40:T40"/>
    <mergeCell ref="O41:O42"/>
    <mergeCell ref="Q41:Q42"/>
    <mergeCell ref="R41:R42"/>
    <mergeCell ref="S41:S42"/>
    <mergeCell ref="O43:O44"/>
    <mergeCell ref="Q43:Q44"/>
    <mergeCell ref="R43:R44"/>
    <mergeCell ref="S43:S44"/>
    <mergeCell ref="O45:O46"/>
    <mergeCell ref="Q45:Q46"/>
    <mergeCell ref="R45:R46"/>
    <mergeCell ref="S45:S46"/>
    <mergeCell ref="P52:Q52"/>
    <mergeCell ref="S52:T52"/>
    <mergeCell ref="O53:O54"/>
    <mergeCell ref="Q53:Q54"/>
    <mergeCell ref="R53:R54"/>
    <mergeCell ref="S53:S54"/>
    <mergeCell ref="O55:O56"/>
    <mergeCell ref="Q55:Q56"/>
    <mergeCell ref="R55:R56"/>
    <mergeCell ref="S55:S56"/>
    <mergeCell ref="S33:S34"/>
    <mergeCell ref="O31:O32"/>
    <mergeCell ref="Q31:Q32"/>
    <mergeCell ref="R31:R32"/>
    <mergeCell ref="S31:S32"/>
    <mergeCell ref="O33:O34"/>
    <mergeCell ref="Q33:Q34"/>
    <mergeCell ref="R33:R34"/>
    <mergeCell ref="S28:T28"/>
    <mergeCell ref="O29:O30"/>
    <mergeCell ref="S19:S20"/>
    <mergeCell ref="O21:O22"/>
    <mergeCell ref="Q21:Q22"/>
    <mergeCell ref="R21:R22"/>
    <mergeCell ref="S21:S22"/>
    <mergeCell ref="Q29:Q30"/>
    <mergeCell ref="R29:R30"/>
    <mergeCell ref="S29:S30"/>
    <mergeCell ref="P28:Q28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組み合わせ</vt:lpstr>
      <vt:lpstr>1部</vt:lpstr>
      <vt:lpstr>2部</vt:lpstr>
      <vt:lpstr>3部</vt:lpstr>
      <vt:lpstr>1部詳細</vt:lpstr>
      <vt:lpstr>2部詳細</vt:lpstr>
      <vt:lpstr>3部詳細</vt:lpstr>
      <vt:lpstr>順位決定戦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2025-03-24T14:47:58Z</cp:lastPrinted>
  <dcterms:created xsi:type="dcterms:W3CDTF">2014-06-29T06:46:15Z</dcterms:created>
  <dcterms:modified xsi:type="dcterms:W3CDTF">2025-04-13T06:11:40Z</dcterms:modified>
</cp:coreProperties>
</file>